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ед\Физика\ЗАДАНИЯ\"/>
    </mc:Choice>
  </mc:AlternateContent>
  <bookViews>
    <workbookView xWindow="0" yWindow="0" windowWidth="19320" windowHeight="12300" activeTab="1"/>
  </bookViews>
  <sheets>
    <sheet name="Исходные" sheetId="6" r:id="rId1"/>
    <sheet name="XY_ответы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4" i="5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J3" i="6" l="1"/>
  <c r="K3" i="6"/>
  <c r="J4" i="6"/>
  <c r="K4" i="6"/>
  <c r="J5" i="6"/>
  <c r="K5" i="6"/>
  <c r="J6" i="6"/>
  <c r="K6" i="6"/>
  <c r="M6" i="6" s="1"/>
  <c r="J7" i="6"/>
  <c r="K7" i="6"/>
  <c r="J8" i="6"/>
  <c r="K8" i="6"/>
  <c r="M8" i="6" s="1"/>
  <c r="J9" i="6"/>
  <c r="K9" i="6"/>
  <c r="J10" i="6"/>
  <c r="K10" i="6"/>
  <c r="M10" i="6" s="1"/>
  <c r="J11" i="6"/>
  <c r="K11" i="6"/>
  <c r="J12" i="6"/>
  <c r="K12" i="6"/>
  <c r="M12" i="6" s="1"/>
  <c r="J13" i="6"/>
  <c r="K13" i="6"/>
  <c r="J14" i="6"/>
  <c r="K14" i="6"/>
  <c r="M14" i="6" s="1"/>
  <c r="J15" i="6"/>
  <c r="K15" i="6"/>
  <c r="J16" i="6"/>
  <c r="K16" i="6"/>
  <c r="M16" i="6" s="1"/>
  <c r="J17" i="6"/>
  <c r="K17" i="6"/>
  <c r="J18" i="6"/>
  <c r="K18" i="6"/>
  <c r="M18" i="6" s="1"/>
  <c r="J19" i="6"/>
  <c r="K19" i="6"/>
  <c r="J20" i="6"/>
  <c r="K20" i="6"/>
  <c r="M20" i="6" s="1"/>
  <c r="J21" i="6"/>
  <c r="K21" i="6"/>
  <c r="J22" i="6"/>
  <c r="K22" i="6"/>
  <c r="M22" i="6" s="1"/>
  <c r="J23" i="6"/>
  <c r="K23" i="6"/>
  <c r="J24" i="6"/>
  <c r="K24" i="6"/>
  <c r="M24" i="6" s="1"/>
  <c r="J25" i="6"/>
  <c r="K25" i="6"/>
  <c r="J26" i="6"/>
  <c r="K26" i="6"/>
  <c r="M26" i="6" s="1"/>
  <c r="J27" i="6"/>
  <c r="K27" i="6"/>
  <c r="J28" i="6"/>
  <c r="K28" i="6"/>
  <c r="M28" i="6" s="1"/>
  <c r="J29" i="6"/>
  <c r="P29" i="5" s="1"/>
  <c r="K29" i="6"/>
  <c r="Q29" i="5" s="1"/>
  <c r="J30" i="6"/>
  <c r="P30" i="5" s="1"/>
  <c r="K30" i="6"/>
  <c r="AA3" i="6"/>
  <c r="M4" i="6" l="1"/>
  <c r="M30" i="6"/>
  <c r="S30" i="5" s="1"/>
  <c r="Q30" i="5"/>
  <c r="M29" i="6"/>
  <c r="S29" i="5" s="1"/>
  <c r="M27" i="6"/>
  <c r="M25" i="6"/>
  <c r="M23" i="6"/>
  <c r="M21" i="6"/>
  <c r="M19" i="6"/>
  <c r="M17" i="6"/>
  <c r="M15" i="6"/>
  <c r="M13" i="6"/>
  <c r="M11" i="6"/>
  <c r="M9" i="6"/>
  <c r="M7" i="6"/>
  <c r="M5" i="6"/>
  <c r="M3" i="6"/>
  <c r="L3" i="6"/>
  <c r="N3" i="6" s="1"/>
  <c r="L4" i="6"/>
  <c r="N4" i="6" s="1"/>
  <c r="L5" i="6"/>
  <c r="N5" i="6" s="1"/>
  <c r="L6" i="6"/>
  <c r="N6" i="6" s="1"/>
  <c r="L7" i="6"/>
  <c r="N7" i="6" s="1"/>
  <c r="L8" i="6"/>
  <c r="N8" i="6" s="1"/>
  <c r="L9" i="6"/>
  <c r="N9" i="6" s="1"/>
  <c r="L10" i="6"/>
  <c r="N10" i="6" s="1"/>
  <c r="L11" i="6"/>
  <c r="N11" i="6" s="1"/>
  <c r="L12" i="6"/>
  <c r="N12" i="6" s="1"/>
  <c r="L13" i="6"/>
  <c r="N13" i="6" s="1"/>
  <c r="L14" i="6"/>
  <c r="N14" i="6" s="1"/>
  <c r="L15" i="6"/>
  <c r="N15" i="6" s="1"/>
  <c r="L16" i="6"/>
  <c r="N16" i="6" s="1"/>
  <c r="L17" i="6"/>
  <c r="N17" i="6" s="1"/>
  <c r="L18" i="6"/>
  <c r="N18" i="6" s="1"/>
  <c r="L19" i="6"/>
  <c r="N19" i="6" s="1"/>
  <c r="L20" i="6"/>
  <c r="N20" i="6" s="1"/>
  <c r="L21" i="6"/>
  <c r="N21" i="6" s="1"/>
  <c r="L22" i="6"/>
  <c r="N22" i="6" s="1"/>
  <c r="L23" i="6"/>
  <c r="N23" i="6" s="1"/>
  <c r="L24" i="6"/>
  <c r="N24" i="6" s="1"/>
  <c r="L25" i="6"/>
  <c r="N25" i="6" s="1"/>
  <c r="L26" i="6"/>
  <c r="N26" i="6" s="1"/>
  <c r="L27" i="6"/>
  <c r="N27" i="6" s="1"/>
  <c r="L28" i="6"/>
  <c r="N28" i="6" s="1"/>
  <c r="L29" i="6"/>
  <c r="L30" i="6"/>
  <c r="N30" i="6" l="1"/>
  <c r="T30" i="5" s="1"/>
  <c r="R30" i="5"/>
  <c r="N29" i="6"/>
  <c r="T29" i="5" s="1"/>
  <c r="R29" i="5"/>
  <c r="Q3" i="5"/>
  <c r="Q5" i="5"/>
  <c r="P6" i="5"/>
  <c r="P7" i="5"/>
  <c r="Q7" i="5"/>
  <c r="P8" i="5"/>
  <c r="P9" i="5"/>
  <c r="Q10" i="5"/>
  <c r="Q11" i="5"/>
  <c r="Q12" i="5"/>
  <c r="P13" i="5"/>
  <c r="Q13" i="5"/>
  <c r="P14" i="5"/>
  <c r="P15" i="5"/>
  <c r="Q15" i="5"/>
  <c r="Q16" i="5"/>
  <c r="Q18" i="5"/>
  <c r="Q19" i="5"/>
  <c r="Q21" i="5"/>
  <c r="P22" i="5"/>
  <c r="P23" i="5"/>
  <c r="Q23" i="5"/>
  <c r="P24" i="5"/>
  <c r="P25" i="5"/>
  <c r="Q26" i="5"/>
  <c r="Q27" i="5"/>
  <c r="P28" i="5"/>
  <c r="Q28" i="5" l="1"/>
  <c r="P26" i="5"/>
  <c r="P18" i="5"/>
  <c r="Q25" i="5"/>
  <c r="Q17" i="5"/>
  <c r="P16" i="5"/>
  <c r="P11" i="5"/>
  <c r="P5" i="5"/>
  <c r="P3" i="5"/>
  <c r="P27" i="5"/>
  <c r="P21" i="5"/>
  <c r="P19" i="5"/>
  <c r="P17" i="5"/>
  <c r="Q8" i="5"/>
  <c r="Q6" i="5"/>
  <c r="Q4" i="5"/>
  <c r="Q24" i="5"/>
  <c r="Q22" i="5"/>
  <c r="Q20" i="5"/>
  <c r="P12" i="5"/>
  <c r="P10" i="5"/>
  <c r="P4" i="5"/>
  <c r="P20" i="5"/>
  <c r="Q14" i="5"/>
  <c r="Q9" i="5"/>
  <c r="S3" i="5" l="1"/>
  <c r="S5" i="5"/>
  <c r="S7" i="5"/>
  <c r="S9" i="5"/>
  <c r="S11" i="5"/>
  <c r="S13" i="5"/>
  <c r="S15" i="5"/>
  <c r="S17" i="5"/>
  <c r="S19" i="5"/>
  <c r="S21" i="5"/>
  <c r="S23" i="5"/>
  <c r="S25" i="5"/>
  <c r="S27" i="5"/>
  <c r="S28" i="5" l="1"/>
  <c r="S26" i="5"/>
  <c r="S24" i="5"/>
  <c r="S22" i="5"/>
  <c r="S20" i="5"/>
  <c r="S18" i="5"/>
  <c r="S16" i="5"/>
  <c r="S14" i="5"/>
  <c r="S12" i="5"/>
  <c r="S10" i="5"/>
  <c r="S8" i="5"/>
  <c r="S6" i="5"/>
  <c r="S4" i="5"/>
  <c r="T5" i="5" l="1"/>
  <c r="R5" i="5"/>
  <c r="T14" i="5"/>
  <c r="R14" i="5"/>
  <c r="T11" i="5"/>
  <c r="R11" i="5"/>
  <c r="T27" i="5"/>
  <c r="R27" i="5"/>
  <c r="T8" i="5"/>
  <c r="R8" i="5"/>
  <c r="T24" i="5"/>
  <c r="R24" i="5"/>
  <c r="T13" i="5"/>
  <c r="R13" i="5"/>
  <c r="T10" i="5"/>
  <c r="R10" i="5"/>
  <c r="T18" i="5"/>
  <c r="R18" i="5"/>
  <c r="T26" i="5"/>
  <c r="R26" i="5"/>
  <c r="T15" i="5"/>
  <c r="R15" i="5"/>
  <c r="T23" i="5"/>
  <c r="R23" i="5"/>
  <c r="T6" i="5"/>
  <c r="R6" i="5"/>
  <c r="T22" i="5"/>
  <c r="R22" i="5"/>
  <c r="T19" i="5"/>
  <c r="R19" i="5"/>
  <c r="T7" i="5"/>
  <c r="R7" i="5"/>
  <c r="T16" i="5"/>
  <c r="R16" i="5"/>
  <c r="T21" i="5"/>
  <c r="R21" i="5"/>
  <c r="T3" i="5"/>
  <c r="R3" i="5"/>
  <c r="T4" i="5"/>
  <c r="R4" i="5"/>
  <c r="T12" i="5"/>
  <c r="R12" i="5"/>
  <c r="T20" i="5"/>
  <c r="R20" i="5"/>
  <c r="T28" i="5"/>
  <c r="R28" i="5"/>
  <c r="T9" i="5"/>
  <c r="R9" i="5"/>
  <c r="T17" i="5"/>
  <c r="R17" i="5"/>
  <c r="T25" i="5"/>
  <c r="R25" i="5"/>
</calcChain>
</file>

<file path=xl/sharedStrings.xml><?xml version="1.0" encoding="utf-8"?>
<sst xmlns="http://schemas.openxmlformats.org/spreadsheetml/2006/main" count="102" uniqueCount="45">
  <si>
    <t>Вариант</t>
  </si>
  <si>
    <t>a</t>
  </si>
  <si>
    <t>Ученик</t>
  </si>
  <si>
    <t>α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</si>
  <si>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</si>
  <si>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</si>
  <si>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</si>
  <si>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</si>
  <si>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</si>
  <si>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</si>
  <si>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Fx</t>
  </si>
  <si>
    <t>Fy</t>
  </si>
  <si>
    <t>F</t>
  </si>
  <si>
    <t>m</t>
  </si>
  <si>
    <t>--</t>
  </si>
  <si>
    <t>Алелекова Полина</t>
  </si>
  <si>
    <t>Байрамзаде Шахин</t>
  </si>
  <si>
    <t>Барабошкина Полина</t>
  </si>
  <si>
    <t>Барышников Виктор</t>
  </si>
  <si>
    <t>Батяркина Ирина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</si>
  <si>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</si>
  <si>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</si>
  <si>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</si>
  <si>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</si>
  <si>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</si>
  <si>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</si>
  <si>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</si>
  <si>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</si>
  <si>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</si>
  <si>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</si>
  <si>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</si>
  <si>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</si>
  <si>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</si>
  <si>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</si>
  <si>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</si>
  <si>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</si>
  <si>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</si>
  <si>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</si>
  <si>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</si>
  <si>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</si>
  <si>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</si>
  <si>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</si>
  <si>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</si>
  <si>
    <t>15,2 19,9 25,0 52,6 6,3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</si>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</sst>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222222"/>
      <name val="Segoe UI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113">
    <xf numFmtId="0" fontId="0" fillId="0" borderId="0" xfId="0"/>
    <xf numFmtId="0" fontId="2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0" borderId="3" xfId="0" applyBorder="1"/>
    <xf numFmtId="0" fontId="1" fillId="0" borderId="20" xfId="0" applyFont="1" applyBorder="1" applyAlignment="1">
      <alignment horizontal="left" vertical="top" wrapText="1"/>
    </xf>
    <xf numFmtId="0" fontId="4" fillId="0" borderId="12" xfId="0" applyFont="1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Border="1"/>
    <xf numFmtId="0" fontId="0" fillId="0" borderId="1" xfId="0" applyFill="1" applyBorder="1"/>
    <xf numFmtId="0" fontId="0" fillId="0" borderId="4" xfId="0" applyBorder="1"/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0" fillId="0" borderId="16" xfId="0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Fill="1" applyBorder="1"/>
    <xf numFmtId="0" fontId="4" fillId="2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7" xfId="0" applyBorder="1"/>
    <xf numFmtId="0" fontId="0" fillId="0" borderId="2" xfId="0" applyBorder="1"/>
    <xf numFmtId="0" fontId="0" fillId="0" borderId="3" xfId="0" applyFill="1" applyBorder="1"/>
    <xf numFmtId="0" fontId="0" fillId="0" borderId="14" xfId="0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18" xfId="0" applyBorder="1"/>
    <xf numFmtId="0" fontId="6" fillId="0" borderId="0" xfId="0" applyFont="1"/>
    <xf numFmtId="0" fontId="0" fillId="0" borderId="0" xfId="0" applyAlignment="1">
      <alignment vertical="center"/>
    </xf>
    <xf numFmtId="0" fontId="4" fillId="2" borderId="24" xfId="0" applyFont="1" applyFill="1" applyBorder="1"/>
    <xf numFmtId="164" fontId="0" fillId="0" borderId="0" xfId="0" applyNumberFormat="1"/>
    <xf numFmtId="164" fontId="4" fillId="0" borderId="22" xfId="0" applyNumberFormat="1" applyFont="1" applyFill="1" applyBorder="1"/>
    <xf numFmtId="164" fontId="4" fillId="0" borderId="8" xfId="0" applyNumberFormat="1" applyFont="1" applyFill="1" applyBorder="1"/>
    <xf numFmtId="0" fontId="4" fillId="2" borderId="22" xfId="0" applyFont="1" applyFill="1" applyBorder="1"/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164" fontId="0" fillId="2" borderId="1" xfId="0" applyNumberFormat="1" applyFill="1" applyBorder="1"/>
    <xf numFmtId="0" fontId="7" fillId="0" borderId="1" xfId="0" applyFont="1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5" xfId="0" applyBorder="1" applyAlignment="1">
      <alignment vertical="top"/>
    </xf>
    <xf numFmtId="164" fontId="0" fillId="0" borderId="23" xfId="0" applyNumberForma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164" fontId="0" fillId="2" borderId="3" xfId="0" applyNumberFormat="1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0" fillId="2" borderId="21" xfId="0" applyNumberFormat="1" applyFill="1" applyBorder="1"/>
    <xf numFmtId="0" fontId="10" fillId="0" borderId="1" xfId="0" applyFont="1" applyBorder="1" applyAlignment="1">
      <alignment horizontal="left" vertical="center" wrapText="1"/>
    </xf>
    <xf numFmtId="0" fontId="0" fillId="2" borderId="1" xfId="0" applyFill="1" applyBorder="1"/>
    <xf numFmtId="164" fontId="6" fillId="0" borderId="1" xfId="0" applyNumberFormat="1" applyFont="1" applyFill="1" applyBorder="1"/>
    <xf numFmtId="164" fontId="0" fillId="0" borderId="1" xfId="0" applyNumberFormat="1" applyFill="1" applyBorder="1"/>
    <xf numFmtId="2" fontId="0" fillId="2" borderId="1" xfId="0" applyNumberFormat="1" applyFill="1" applyBorder="1"/>
    <xf numFmtId="2" fontId="11" fillId="2" borderId="1" xfId="2" applyNumberFormat="1" applyFill="1" applyBorder="1"/>
    <xf numFmtId="0" fontId="0" fillId="2" borderId="1" xfId="0" applyFill="1" applyBorder="1" applyAlignment="1">
      <alignment vertical="center"/>
    </xf>
    <xf numFmtId="0" fontId="0" fillId="2" borderId="1" xfId="0" applyNumberFormat="1" applyFill="1" applyBorder="1" applyAlignment="1">
      <alignment vertical="center"/>
    </xf>
    <xf numFmtId="2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/>
    <xf numFmtId="0" fontId="12" fillId="3" borderId="1" xfId="0" applyFont="1" applyFill="1" applyBorder="1" applyAlignment="1">
      <alignment wrapText="1"/>
    </xf>
    <xf numFmtId="2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/>
    <xf numFmtId="2" fontId="11" fillId="2" borderId="1" xfId="2" applyNumberFormat="1" applyFill="1" applyBorder="1"/>
    <xf numFmtId="0" fontId="11" fillId="2" borderId="1" xfId="2" applyFill="1" applyBorder="1"/>
    <xf numFmtId="2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25" xfId="0" applyFill="1" applyBorder="1"/>
    <xf numFmtId="2" fontId="0" fillId="2" borderId="1" xfId="0" applyNumberFormat="1" applyFill="1" applyBorder="1"/>
    <xf numFmtId="0" fontId="0" fillId="2" borderId="1" xfId="0" applyFill="1" applyBorder="1"/>
    <xf numFmtId="2" fontId="11" fillId="2" borderId="1" xfId="2" applyNumberFormat="1" applyFill="1" applyBorder="1"/>
    <xf numFmtId="0" fontId="11" fillId="2" borderId="1" xfId="2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3">
    <cellStyle name="Обычный" xfId="0" builtinId="0"/>
    <cellStyle name="Обычный 2" xfId="1"/>
    <cellStyle name="Обычный 3" xfId="2"/>
  </cellStyles>
  <dxfs count="2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2</xdr:row>
      <xdr:rowOff>0</xdr:rowOff>
    </xdr:from>
    <xdr:to>
      <xdr:col>25</xdr:col>
      <xdr:colOff>220663</xdr:colOff>
      <xdr:row>10</xdr:row>
      <xdr:rowOff>57150</xdr:rowOff>
    </xdr:to>
    <xdr:sp macro="" textlink="">
      <xdr:nvSpPr>
        <xdr:cNvPr id="2" name="TextBox 1"/>
        <xdr:cNvSpPr txBox="1"/>
      </xdr:nvSpPr>
      <xdr:spPr>
        <a:xfrm>
          <a:off x="8410575" y="466725"/>
          <a:ext cx="6297613" cy="208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Ответы округлять до десятых.</a:t>
          </a:r>
        </a:p>
        <a:p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2</xdr:row>
      <xdr:rowOff>0</xdr:rowOff>
    </xdr:from>
    <xdr:to>
      <xdr:col>31</xdr:col>
      <xdr:colOff>220663</xdr:colOff>
      <xdr:row>10</xdr:row>
      <xdr:rowOff>57150</xdr:rowOff>
    </xdr:to>
    <xdr:sp macro="" textlink="">
      <xdr:nvSpPr>
        <xdr:cNvPr id="3" name="TextBox 2"/>
        <xdr:cNvSpPr txBox="1"/>
      </xdr:nvSpPr>
      <xdr:spPr>
        <a:xfrm>
          <a:off x="8901113" y="463550"/>
          <a:ext cx="6313488" cy="207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составить уравнения движения этого тела, полагая, что в начальный момент времени оно покоилось в начале координат.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Ответы округлять до десятых.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="80" zoomScaleNormal="80" workbookViewId="0">
      <selection activeCell="J24" sqref="J24"/>
    </sheetView>
  </sheetViews>
  <sheetFormatPr defaultRowHeight="15" x14ac:dyDescent="0.25"/>
  <cols>
    <col min="1" max="1" width="8.5703125" bestFit="1" customWidth="1"/>
    <col min="2" max="2" width="23.7109375" customWidth="1"/>
    <col min="3" max="5" width="3.5703125" bestFit="1" customWidth="1"/>
    <col min="6" max="8" width="4.7109375" bestFit="1" customWidth="1"/>
    <col min="9" max="9" width="3.5703125" bestFit="1" customWidth="1"/>
    <col min="10" max="10" width="8.42578125" style="32" customWidth="1"/>
    <col min="11" max="11" width="6.42578125" style="32" bestFit="1" customWidth="1"/>
    <col min="12" max="12" width="8.140625" bestFit="1" customWidth="1"/>
    <col min="15" max="15" width="2" bestFit="1" customWidth="1"/>
    <col min="27" max="27" width="28.85546875" customWidth="1"/>
  </cols>
  <sheetData>
    <row r="1" spans="1:27" ht="15.75" thickBot="1" x14ac:dyDescent="0.3"/>
    <row r="2" spans="1:27" ht="19.5" thickBot="1" x14ac:dyDescent="0.4">
      <c r="A2" s="2" t="s">
        <v>0</v>
      </c>
      <c r="B2" s="4" t="s">
        <v>2</v>
      </c>
      <c r="C2" s="15" t="s">
        <v>4</v>
      </c>
      <c r="D2" s="16" t="s">
        <v>5</v>
      </c>
      <c r="E2" s="16" t="s">
        <v>6</v>
      </c>
      <c r="F2" s="5" t="s">
        <v>7</v>
      </c>
      <c r="G2" s="5" t="s">
        <v>8</v>
      </c>
      <c r="H2" s="5" t="s">
        <v>9</v>
      </c>
      <c r="I2" s="17" t="s">
        <v>13</v>
      </c>
      <c r="J2" s="33" t="s">
        <v>10</v>
      </c>
      <c r="K2" s="34" t="s">
        <v>11</v>
      </c>
      <c r="L2" s="18" t="s">
        <v>12</v>
      </c>
      <c r="M2" s="18" t="s">
        <v>3</v>
      </c>
      <c r="N2" s="31" t="s">
        <v>1</v>
      </c>
    </row>
    <row r="3" spans="1:27" ht="17.25" thickBot="1" x14ac:dyDescent="0.35">
      <c r="A3" s="1">
        <v>1</v>
      </c>
      <c r="B3" s="39" t="s">
        <v>15</v>
      </c>
      <c r="C3" s="40">
        <v>15</v>
      </c>
      <c r="D3" s="41">
        <v>6</v>
      </c>
      <c r="E3" s="41">
        <v>20</v>
      </c>
      <c r="F3" s="42">
        <v>60</v>
      </c>
      <c r="G3" s="42">
        <v>80</v>
      </c>
      <c r="H3" s="42">
        <v>140</v>
      </c>
      <c r="I3" s="43">
        <v>15</v>
      </c>
      <c r="J3" s="44">
        <f t="shared" ref="J3:J13" si="0">ROUND(C3*COS(F3*PI()/180)+D3*COS(G3*PI()/180)+E3*COS(H3*PI()/180),1)</f>
        <v>-6.8</v>
      </c>
      <c r="K3" s="44">
        <f t="shared" ref="K3:K13" si="1">ROUND(C3*SIN(F3*PI()/180)+D3*SIN(G3*PI()/180)+E3*SIN(H3*PI()/180),1)</f>
        <v>31.8</v>
      </c>
      <c r="L3" s="45">
        <f t="shared" ref="L3:L30" si="2">ROUND(SQRT(J3*J3+K3*K3),1)</f>
        <v>32.5</v>
      </c>
      <c r="M3" s="45">
        <f t="shared" ref="M3:M30" si="3">ROUND((ATAN(K3/J3)*180/PI()),1)</f>
        <v>-77.900000000000006</v>
      </c>
      <c r="N3" s="45">
        <f t="shared" ref="N3:N30" si="4">ROUND(L3/I3,1)</f>
        <v>2.2000000000000002</v>
      </c>
      <c r="P3" s="29"/>
      <c r="AA3">
        <f>PI()</f>
        <v>3.1415926535897931</v>
      </c>
    </row>
    <row r="4" spans="1:27" ht="15.75" thickBot="1" x14ac:dyDescent="0.3">
      <c r="A4" s="1">
        <f>1+A3</f>
        <v>2</v>
      </c>
      <c r="B4" s="39" t="s">
        <v>16</v>
      </c>
      <c r="C4" s="40">
        <v>16</v>
      </c>
      <c r="D4" s="41">
        <v>7</v>
      </c>
      <c r="E4" s="41">
        <v>1</v>
      </c>
      <c r="F4" s="42">
        <v>70</v>
      </c>
      <c r="G4" s="42">
        <v>100</v>
      </c>
      <c r="H4" s="42">
        <v>150</v>
      </c>
      <c r="I4" s="43">
        <v>16</v>
      </c>
      <c r="J4" s="44">
        <f t="shared" si="0"/>
        <v>3.4</v>
      </c>
      <c r="K4" s="44">
        <f t="shared" si="1"/>
        <v>22.4</v>
      </c>
      <c r="L4" s="45">
        <f t="shared" si="2"/>
        <v>22.7</v>
      </c>
      <c r="M4" s="45">
        <f t="shared" si="3"/>
        <v>81.400000000000006</v>
      </c>
      <c r="N4" s="45">
        <f t="shared" si="4"/>
        <v>1.4</v>
      </c>
      <c r="P4" s="30"/>
    </row>
    <row r="5" spans="1:27" ht="15.75" thickBot="1" x14ac:dyDescent="0.3">
      <c r="A5" s="1">
        <f t="shared" ref="A5:A30" si="5">1+A4</f>
        <v>3</v>
      </c>
      <c r="B5" s="39" t="s">
        <v>17</v>
      </c>
      <c r="C5" s="40">
        <v>17</v>
      </c>
      <c r="D5" s="41">
        <v>8</v>
      </c>
      <c r="E5" s="41">
        <v>2</v>
      </c>
      <c r="F5" s="42">
        <v>80</v>
      </c>
      <c r="G5" s="42">
        <v>110</v>
      </c>
      <c r="H5" s="42">
        <v>20</v>
      </c>
      <c r="I5" s="43">
        <v>17</v>
      </c>
      <c r="J5" s="44">
        <f t="shared" si="0"/>
        <v>2.1</v>
      </c>
      <c r="K5" s="44">
        <f t="shared" si="1"/>
        <v>24.9</v>
      </c>
      <c r="L5" s="45">
        <f t="shared" si="2"/>
        <v>25</v>
      </c>
      <c r="M5" s="45">
        <f t="shared" si="3"/>
        <v>85.2</v>
      </c>
      <c r="N5" s="45">
        <f t="shared" si="4"/>
        <v>1.5</v>
      </c>
      <c r="P5" s="30"/>
    </row>
    <row r="6" spans="1:27" ht="15.75" thickBot="1" x14ac:dyDescent="0.3">
      <c r="A6" s="1">
        <f t="shared" si="5"/>
        <v>4</v>
      </c>
      <c r="B6" s="39" t="s">
        <v>18</v>
      </c>
      <c r="C6" s="40">
        <v>18</v>
      </c>
      <c r="D6" s="41">
        <v>9</v>
      </c>
      <c r="E6" s="41">
        <v>3</v>
      </c>
      <c r="F6" s="42">
        <v>100</v>
      </c>
      <c r="G6" s="42">
        <v>120</v>
      </c>
      <c r="H6" s="42">
        <v>30</v>
      </c>
      <c r="I6" s="43">
        <v>18</v>
      </c>
      <c r="J6" s="44">
        <f t="shared" si="0"/>
        <v>-5</v>
      </c>
      <c r="K6" s="44">
        <f t="shared" si="1"/>
        <v>27</v>
      </c>
      <c r="L6" s="45">
        <f t="shared" si="2"/>
        <v>27.5</v>
      </c>
      <c r="M6" s="45">
        <f t="shared" si="3"/>
        <v>-79.5</v>
      </c>
      <c r="N6" s="45">
        <f t="shared" si="4"/>
        <v>1.5</v>
      </c>
    </row>
    <row r="7" spans="1:27" ht="17.25" thickBot="1" x14ac:dyDescent="0.35">
      <c r="A7" s="1">
        <f t="shared" si="5"/>
        <v>5</v>
      </c>
      <c r="B7" s="39" t="s">
        <v>19</v>
      </c>
      <c r="C7" s="40">
        <v>19</v>
      </c>
      <c r="D7" s="41">
        <v>10</v>
      </c>
      <c r="E7" s="41">
        <v>4</v>
      </c>
      <c r="F7" s="42">
        <v>110</v>
      </c>
      <c r="G7" s="42">
        <v>130</v>
      </c>
      <c r="H7" s="42">
        <v>40</v>
      </c>
      <c r="I7" s="43">
        <v>19</v>
      </c>
      <c r="J7" s="44">
        <f t="shared" si="0"/>
        <v>-9.9</v>
      </c>
      <c r="K7" s="44">
        <f t="shared" si="1"/>
        <v>28.1</v>
      </c>
      <c r="L7" s="45">
        <f t="shared" si="2"/>
        <v>29.8</v>
      </c>
      <c r="M7" s="45">
        <f t="shared" si="3"/>
        <v>-70.599999999999994</v>
      </c>
      <c r="N7" s="45">
        <f t="shared" si="4"/>
        <v>1.6</v>
      </c>
      <c r="P7" s="29"/>
    </row>
    <row r="8" spans="1:27" ht="17.25" thickBot="1" x14ac:dyDescent="0.35">
      <c r="A8" s="1">
        <f t="shared" si="5"/>
        <v>6</v>
      </c>
      <c r="B8" s="39" t="s">
        <v>20</v>
      </c>
      <c r="C8" s="46">
        <v>1</v>
      </c>
      <c r="D8" s="47">
        <v>20</v>
      </c>
      <c r="E8" s="47">
        <v>5</v>
      </c>
      <c r="F8" s="48">
        <v>120</v>
      </c>
      <c r="G8" s="48">
        <v>140</v>
      </c>
      <c r="H8" s="48">
        <v>50</v>
      </c>
      <c r="I8" s="49">
        <v>1</v>
      </c>
      <c r="J8" s="44">
        <f t="shared" si="0"/>
        <v>-12.6</v>
      </c>
      <c r="K8" s="44">
        <f t="shared" si="1"/>
        <v>17.600000000000001</v>
      </c>
      <c r="L8" s="45">
        <f t="shared" si="2"/>
        <v>21.6</v>
      </c>
      <c r="M8" s="45">
        <f t="shared" si="3"/>
        <v>-54.4</v>
      </c>
      <c r="N8" s="45">
        <f t="shared" si="4"/>
        <v>21.6</v>
      </c>
      <c r="O8" s="29"/>
    </row>
    <row r="9" spans="1:27" ht="17.25" thickBot="1" x14ac:dyDescent="0.35">
      <c r="A9" s="1">
        <f t="shared" si="5"/>
        <v>7</v>
      </c>
      <c r="B9" s="39" t="s">
        <v>21</v>
      </c>
      <c r="C9" s="50">
        <v>2</v>
      </c>
      <c r="D9" s="51">
        <v>10</v>
      </c>
      <c r="E9" s="51">
        <v>6</v>
      </c>
      <c r="F9" s="52">
        <v>130</v>
      </c>
      <c r="G9" s="52">
        <v>150</v>
      </c>
      <c r="H9" s="52">
        <v>60</v>
      </c>
      <c r="I9" s="53">
        <v>2</v>
      </c>
      <c r="J9" s="44">
        <f t="shared" si="0"/>
        <v>-6.9</v>
      </c>
      <c r="K9" s="44">
        <f t="shared" si="1"/>
        <v>11.7</v>
      </c>
      <c r="L9" s="45">
        <f t="shared" si="2"/>
        <v>13.6</v>
      </c>
      <c r="M9" s="45">
        <f t="shared" si="3"/>
        <v>-59.5</v>
      </c>
      <c r="N9" s="45">
        <f t="shared" si="4"/>
        <v>6.8</v>
      </c>
      <c r="O9" s="29"/>
    </row>
    <row r="10" spans="1:27" ht="17.25" thickBot="1" x14ac:dyDescent="0.35">
      <c r="A10" s="1">
        <f t="shared" si="5"/>
        <v>8</v>
      </c>
      <c r="B10" s="39" t="s">
        <v>22</v>
      </c>
      <c r="C10" s="40">
        <v>3</v>
      </c>
      <c r="D10" s="42">
        <v>15</v>
      </c>
      <c r="E10" s="41">
        <v>7</v>
      </c>
      <c r="F10" s="42">
        <v>140</v>
      </c>
      <c r="G10" s="42">
        <v>20</v>
      </c>
      <c r="H10" s="42">
        <v>70</v>
      </c>
      <c r="I10" s="43">
        <v>3</v>
      </c>
      <c r="J10" s="44">
        <f t="shared" si="0"/>
        <v>14.2</v>
      </c>
      <c r="K10" s="44">
        <f t="shared" si="1"/>
        <v>13.6</v>
      </c>
      <c r="L10" s="45">
        <f t="shared" si="2"/>
        <v>19.7</v>
      </c>
      <c r="M10" s="45">
        <f t="shared" si="3"/>
        <v>43.8</v>
      </c>
      <c r="N10" s="45">
        <f t="shared" si="4"/>
        <v>6.6</v>
      </c>
      <c r="O10" s="29"/>
    </row>
    <row r="11" spans="1:27" ht="15.75" thickBot="1" x14ac:dyDescent="0.3">
      <c r="A11" s="1">
        <f t="shared" si="5"/>
        <v>9</v>
      </c>
      <c r="B11" s="54" t="s">
        <v>23</v>
      </c>
      <c r="C11" s="40">
        <v>4</v>
      </c>
      <c r="D11" s="42">
        <v>20</v>
      </c>
      <c r="E11" s="41">
        <v>8</v>
      </c>
      <c r="F11" s="42">
        <v>150</v>
      </c>
      <c r="G11" s="42">
        <v>30</v>
      </c>
      <c r="H11" s="42">
        <v>80</v>
      </c>
      <c r="I11" s="43">
        <v>4</v>
      </c>
      <c r="J11" s="44">
        <f t="shared" si="0"/>
        <v>15.2</v>
      </c>
      <c r="K11" s="44">
        <f t="shared" si="1"/>
        <v>19.899999999999999</v>
      </c>
      <c r="L11" s="55">
        <f t="shared" si="2"/>
        <v>25</v>
      </c>
      <c r="M11" s="45">
        <f t="shared" si="3"/>
        <v>52.6</v>
      </c>
      <c r="N11" s="45">
        <f t="shared" si="4"/>
        <v>6.3</v>
      </c>
    </row>
    <row r="12" spans="1:27" ht="17.25" thickBot="1" x14ac:dyDescent="0.35">
      <c r="A12" s="1">
        <f t="shared" si="5"/>
        <v>10</v>
      </c>
      <c r="B12" s="39" t="s">
        <v>24</v>
      </c>
      <c r="C12" s="40">
        <v>5</v>
      </c>
      <c r="D12" s="42">
        <v>25</v>
      </c>
      <c r="E12" s="41">
        <v>9</v>
      </c>
      <c r="F12" s="42">
        <v>20</v>
      </c>
      <c r="G12" s="42">
        <v>40</v>
      </c>
      <c r="H12" s="42">
        <v>20</v>
      </c>
      <c r="I12" s="43">
        <v>5</v>
      </c>
      <c r="J12" s="44">
        <f t="shared" si="0"/>
        <v>32.299999999999997</v>
      </c>
      <c r="K12" s="44">
        <f t="shared" si="1"/>
        <v>20.9</v>
      </c>
      <c r="L12" s="45">
        <f t="shared" si="2"/>
        <v>38.5</v>
      </c>
      <c r="M12" s="45">
        <f t="shared" si="3"/>
        <v>32.9</v>
      </c>
      <c r="N12" s="45">
        <f t="shared" si="4"/>
        <v>7.7</v>
      </c>
      <c r="P12" s="29"/>
    </row>
    <row r="13" spans="1:27" ht="17.25" thickBot="1" x14ac:dyDescent="0.35">
      <c r="A13" s="1">
        <f t="shared" si="5"/>
        <v>11</v>
      </c>
      <c r="B13" s="39" t="s">
        <v>25</v>
      </c>
      <c r="C13" s="40">
        <v>6</v>
      </c>
      <c r="D13" s="42">
        <v>30</v>
      </c>
      <c r="E13" s="41">
        <v>10</v>
      </c>
      <c r="F13" s="42">
        <v>30</v>
      </c>
      <c r="G13" s="42">
        <v>50</v>
      </c>
      <c r="H13" s="42">
        <v>30</v>
      </c>
      <c r="I13" s="43">
        <v>6</v>
      </c>
      <c r="J13" s="44">
        <f t="shared" si="0"/>
        <v>33.1</v>
      </c>
      <c r="K13" s="44">
        <f t="shared" si="1"/>
        <v>31</v>
      </c>
      <c r="L13" s="45">
        <f t="shared" si="2"/>
        <v>45.3</v>
      </c>
      <c r="M13" s="45">
        <f t="shared" si="3"/>
        <v>43.1</v>
      </c>
      <c r="N13" s="45">
        <f t="shared" si="4"/>
        <v>7.6</v>
      </c>
      <c r="O13" s="29"/>
      <c r="P13" s="29"/>
    </row>
    <row r="14" spans="1:27" ht="17.25" thickBot="1" x14ac:dyDescent="0.35">
      <c r="A14" s="1">
        <f>1+A13</f>
        <v>12</v>
      </c>
      <c r="B14" s="39" t="s">
        <v>26</v>
      </c>
      <c r="C14" s="40">
        <v>7</v>
      </c>
      <c r="D14" s="42">
        <v>35</v>
      </c>
      <c r="E14" s="41">
        <v>11</v>
      </c>
      <c r="F14" s="42">
        <v>40</v>
      </c>
      <c r="G14" s="42">
        <v>60</v>
      </c>
      <c r="H14" s="42">
        <v>40</v>
      </c>
      <c r="I14" s="43">
        <v>7</v>
      </c>
      <c r="J14" s="44">
        <f t="shared" ref="J14:J30" si="6">ROUND(C14*COS(F14*PI()/180)+D14*COS(G14*PI()/180)+E14*COS(H14*PI()/180),1)</f>
        <v>31.3</v>
      </c>
      <c r="K14" s="44">
        <f t="shared" ref="K14:K30" si="7">ROUND(C14*SIN(F14*PI()/180)+D14*SIN(G14*PI()/180)+E14*SIN(H14*PI()/180),1)</f>
        <v>41.9</v>
      </c>
      <c r="L14" s="45">
        <f t="shared" si="2"/>
        <v>52.3</v>
      </c>
      <c r="M14" s="45">
        <f t="shared" si="3"/>
        <v>53.2</v>
      </c>
      <c r="N14" s="45">
        <f t="shared" si="4"/>
        <v>7.5</v>
      </c>
      <c r="P14" s="29"/>
    </row>
    <row r="15" spans="1:27" ht="15.75" thickBot="1" x14ac:dyDescent="0.3">
      <c r="A15" s="1">
        <f t="shared" si="5"/>
        <v>13</v>
      </c>
      <c r="B15" s="39" t="s">
        <v>27</v>
      </c>
      <c r="C15" s="40">
        <v>8</v>
      </c>
      <c r="D15" s="42">
        <v>40</v>
      </c>
      <c r="E15" s="41">
        <v>12</v>
      </c>
      <c r="F15" s="42">
        <v>50</v>
      </c>
      <c r="G15" s="42">
        <v>70</v>
      </c>
      <c r="H15" s="42">
        <v>50</v>
      </c>
      <c r="I15" s="43">
        <v>8</v>
      </c>
      <c r="J15" s="44">
        <f t="shared" si="6"/>
        <v>26.5</v>
      </c>
      <c r="K15" s="44">
        <f t="shared" si="7"/>
        <v>52.9</v>
      </c>
      <c r="L15" s="45">
        <f t="shared" si="2"/>
        <v>59.2</v>
      </c>
      <c r="M15" s="45">
        <f t="shared" si="3"/>
        <v>63.4</v>
      </c>
      <c r="N15" s="45">
        <f t="shared" si="4"/>
        <v>7.4</v>
      </c>
    </row>
    <row r="16" spans="1:27" ht="15.75" thickBot="1" x14ac:dyDescent="0.3">
      <c r="A16" s="1">
        <f t="shared" si="5"/>
        <v>14</v>
      </c>
      <c r="B16" s="39" t="s">
        <v>28</v>
      </c>
      <c r="C16" s="40">
        <v>9</v>
      </c>
      <c r="D16" s="42">
        <v>45</v>
      </c>
      <c r="E16" s="41">
        <v>13</v>
      </c>
      <c r="F16" s="42">
        <v>60</v>
      </c>
      <c r="G16" s="42">
        <v>80</v>
      </c>
      <c r="H16" s="42">
        <v>60</v>
      </c>
      <c r="I16" s="43">
        <v>9</v>
      </c>
      <c r="J16" s="44">
        <f t="shared" si="6"/>
        <v>18.8</v>
      </c>
      <c r="K16" s="44">
        <f t="shared" si="7"/>
        <v>63.4</v>
      </c>
      <c r="L16" s="45">
        <f t="shared" si="2"/>
        <v>66.099999999999994</v>
      </c>
      <c r="M16" s="45">
        <f t="shared" si="3"/>
        <v>73.5</v>
      </c>
      <c r="N16" s="45">
        <f t="shared" si="4"/>
        <v>7.3</v>
      </c>
    </row>
    <row r="17" spans="1:16" ht="15.75" thickBot="1" x14ac:dyDescent="0.3">
      <c r="A17" s="1">
        <f t="shared" si="5"/>
        <v>15</v>
      </c>
      <c r="B17" s="39" t="s">
        <v>29</v>
      </c>
      <c r="C17" s="40">
        <v>10</v>
      </c>
      <c r="D17" s="42">
        <v>50</v>
      </c>
      <c r="E17" s="41">
        <v>14</v>
      </c>
      <c r="F17" s="42">
        <v>70</v>
      </c>
      <c r="G17" s="42">
        <v>100</v>
      </c>
      <c r="H17" s="42">
        <v>70</v>
      </c>
      <c r="I17" s="43">
        <v>10</v>
      </c>
      <c r="J17" s="44">
        <f t="shared" si="6"/>
        <v>-0.5</v>
      </c>
      <c r="K17" s="44">
        <f t="shared" si="7"/>
        <v>71.8</v>
      </c>
      <c r="L17" s="45">
        <f t="shared" si="2"/>
        <v>71.8</v>
      </c>
      <c r="M17" s="45">
        <f t="shared" si="3"/>
        <v>-89.6</v>
      </c>
      <c r="N17" s="45">
        <f t="shared" si="4"/>
        <v>7.2</v>
      </c>
    </row>
    <row r="18" spans="1:16" ht="15.75" thickBot="1" x14ac:dyDescent="0.3">
      <c r="A18" s="1">
        <f t="shared" si="5"/>
        <v>16</v>
      </c>
      <c r="B18" s="39" t="s">
        <v>30</v>
      </c>
      <c r="C18" s="56">
        <v>20</v>
      </c>
      <c r="D18" s="57">
        <v>40</v>
      </c>
      <c r="E18" s="57">
        <v>15</v>
      </c>
      <c r="F18" s="58">
        <v>80</v>
      </c>
      <c r="G18" s="58">
        <v>110</v>
      </c>
      <c r="H18" s="58">
        <v>80</v>
      </c>
      <c r="I18" s="59">
        <v>20</v>
      </c>
      <c r="J18" s="44">
        <f t="shared" si="6"/>
        <v>-7.6</v>
      </c>
      <c r="K18" s="44">
        <f t="shared" si="7"/>
        <v>72.099999999999994</v>
      </c>
      <c r="L18" s="45">
        <f t="shared" si="2"/>
        <v>72.5</v>
      </c>
      <c r="M18" s="45">
        <f t="shared" si="3"/>
        <v>-84</v>
      </c>
      <c r="N18" s="45">
        <f t="shared" si="4"/>
        <v>3.6</v>
      </c>
    </row>
    <row r="19" spans="1:16" ht="17.25" thickBot="1" x14ac:dyDescent="0.35">
      <c r="A19" s="1">
        <f t="shared" si="5"/>
        <v>17</v>
      </c>
      <c r="B19" s="39" t="s">
        <v>31</v>
      </c>
      <c r="C19" s="60">
        <v>21</v>
      </c>
      <c r="D19" s="61">
        <v>50</v>
      </c>
      <c r="E19" s="61">
        <v>25</v>
      </c>
      <c r="F19" s="62">
        <v>100</v>
      </c>
      <c r="G19" s="62">
        <v>120</v>
      </c>
      <c r="H19" s="62">
        <v>100</v>
      </c>
      <c r="I19" s="63">
        <v>21</v>
      </c>
      <c r="J19" s="44">
        <f t="shared" si="6"/>
        <v>-33</v>
      </c>
      <c r="K19" s="44">
        <f t="shared" si="7"/>
        <v>88.6</v>
      </c>
      <c r="L19" s="45">
        <f t="shared" si="2"/>
        <v>94.5</v>
      </c>
      <c r="M19" s="45">
        <f t="shared" si="3"/>
        <v>-69.599999999999994</v>
      </c>
      <c r="N19" s="45">
        <f t="shared" si="4"/>
        <v>4.5</v>
      </c>
      <c r="P19" s="29"/>
    </row>
    <row r="20" spans="1:16" ht="17.25" thickBot="1" x14ac:dyDescent="0.35">
      <c r="A20" s="1">
        <f t="shared" si="5"/>
        <v>18</v>
      </c>
      <c r="B20" s="39" t="s">
        <v>32</v>
      </c>
      <c r="C20" s="40">
        <v>22</v>
      </c>
      <c r="D20" s="42">
        <v>60</v>
      </c>
      <c r="E20" s="41">
        <v>26</v>
      </c>
      <c r="F20" s="42">
        <v>110</v>
      </c>
      <c r="G20" s="42">
        <v>130</v>
      </c>
      <c r="H20" s="42">
        <v>110</v>
      </c>
      <c r="I20" s="43">
        <v>22</v>
      </c>
      <c r="J20" s="44">
        <f t="shared" si="6"/>
        <v>-55</v>
      </c>
      <c r="K20" s="44">
        <f t="shared" si="7"/>
        <v>91.1</v>
      </c>
      <c r="L20" s="45">
        <f t="shared" si="2"/>
        <v>106.4</v>
      </c>
      <c r="M20" s="45">
        <f t="shared" si="3"/>
        <v>-58.9</v>
      </c>
      <c r="N20" s="45">
        <f t="shared" si="4"/>
        <v>4.8</v>
      </c>
      <c r="P20" s="29"/>
    </row>
    <row r="21" spans="1:16" ht="17.25" thickBot="1" x14ac:dyDescent="0.35">
      <c r="A21" s="1">
        <f t="shared" si="5"/>
        <v>19</v>
      </c>
      <c r="B21" s="39" t="s">
        <v>33</v>
      </c>
      <c r="C21" s="40">
        <v>23</v>
      </c>
      <c r="D21" s="42">
        <v>70</v>
      </c>
      <c r="E21" s="41">
        <v>27</v>
      </c>
      <c r="F21" s="42">
        <v>120</v>
      </c>
      <c r="G21" s="42">
        <v>140</v>
      </c>
      <c r="H21" s="42">
        <v>120</v>
      </c>
      <c r="I21" s="43">
        <v>23</v>
      </c>
      <c r="J21" s="44">
        <f t="shared" si="6"/>
        <v>-78.599999999999994</v>
      </c>
      <c r="K21" s="44">
        <f t="shared" si="7"/>
        <v>88.3</v>
      </c>
      <c r="L21" s="45">
        <f t="shared" si="2"/>
        <v>118.2</v>
      </c>
      <c r="M21" s="45">
        <f t="shared" si="3"/>
        <v>-48.3</v>
      </c>
      <c r="N21" s="45">
        <f t="shared" si="4"/>
        <v>5.0999999999999996</v>
      </c>
      <c r="P21" s="29"/>
    </row>
    <row r="22" spans="1:16" ht="17.25" thickBot="1" x14ac:dyDescent="0.35">
      <c r="A22" s="1">
        <f t="shared" si="5"/>
        <v>20</v>
      </c>
      <c r="B22" s="39" t="s">
        <v>34</v>
      </c>
      <c r="C22" s="40">
        <v>24</v>
      </c>
      <c r="D22" s="42">
        <v>80</v>
      </c>
      <c r="E22" s="41">
        <v>28</v>
      </c>
      <c r="F22" s="42">
        <v>130</v>
      </c>
      <c r="G22" s="42">
        <v>150</v>
      </c>
      <c r="H22" s="42">
        <v>130</v>
      </c>
      <c r="I22" s="43">
        <v>24</v>
      </c>
      <c r="J22" s="44">
        <f t="shared" si="6"/>
        <v>-102.7</v>
      </c>
      <c r="K22" s="44">
        <f t="shared" si="7"/>
        <v>79.8</v>
      </c>
      <c r="L22" s="45">
        <f t="shared" si="2"/>
        <v>130.1</v>
      </c>
      <c r="M22" s="45">
        <f t="shared" si="3"/>
        <v>-37.799999999999997</v>
      </c>
      <c r="N22" s="45">
        <f t="shared" si="4"/>
        <v>5.4</v>
      </c>
      <c r="P22" s="29"/>
    </row>
    <row r="23" spans="1:16" ht="17.25" thickBot="1" x14ac:dyDescent="0.35">
      <c r="A23" s="1">
        <f t="shared" si="5"/>
        <v>21</v>
      </c>
      <c r="B23" s="39" t="s">
        <v>35</v>
      </c>
      <c r="C23" s="40">
        <v>25</v>
      </c>
      <c r="D23" s="42">
        <v>90</v>
      </c>
      <c r="E23" s="41">
        <v>29</v>
      </c>
      <c r="F23" s="42">
        <v>140</v>
      </c>
      <c r="G23" s="42">
        <v>20</v>
      </c>
      <c r="H23" s="42">
        <v>140</v>
      </c>
      <c r="I23" s="43">
        <v>25</v>
      </c>
      <c r="J23" s="44">
        <f t="shared" si="6"/>
        <v>43.2</v>
      </c>
      <c r="K23" s="44">
        <f t="shared" si="7"/>
        <v>65.5</v>
      </c>
      <c r="L23" s="45">
        <f t="shared" si="2"/>
        <v>78.5</v>
      </c>
      <c r="M23" s="45">
        <f t="shared" si="3"/>
        <v>56.6</v>
      </c>
      <c r="N23" s="45">
        <f t="shared" si="4"/>
        <v>3.1</v>
      </c>
      <c r="P23" s="29" t="s">
        <v>14</v>
      </c>
    </row>
    <row r="24" spans="1:16" ht="15.75" thickBot="1" x14ac:dyDescent="0.3">
      <c r="A24" s="1">
        <f t="shared" si="5"/>
        <v>22</v>
      </c>
      <c r="B24" s="39" t="s">
        <v>36</v>
      </c>
      <c r="C24" s="40">
        <v>26</v>
      </c>
      <c r="D24" s="42">
        <v>25</v>
      </c>
      <c r="E24" s="41">
        <v>30</v>
      </c>
      <c r="F24" s="42">
        <v>150</v>
      </c>
      <c r="G24" s="42">
        <v>30</v>
      </c>
      <c r="H24" s="42">
        <v>150</v>
      </c>
      <c r="I24" s="43">
        <v>26</v>
      </c>
      <c r="J24" s="44">
        <f t="shared" si="6"/>
        <v>-26.8</v>
      </c>
      <c r="K24" s="44">
        <f t="shared" si="7"/>
        <v>40.5</v>
      </c>
      <c r="L24" s="45">
        <f t="shared" si="2"/>
        <v>48.6</v>
      </c>
      <c r="M24" s="45">
        <f t="shared" si="3"/>
        <v>-56.5</v>
      </c>
      <c r="N24" s="45">
        <f t="shared" si="4"/>
        <v>1.9</v>
      </c>
    </row>
    <row r="25" spans="1:16" ht="15.75" thickBot="1" x14ac:dyDescent="0.3">
      <c r="A25" s="1">
        <f t="shared" si="5"/>
        <v>23</v>
      </c>
      <c r="B25" s="39" t="s">
        <v>37</v>
      </c>
      <c r="C25" s="40">
        <v>27</v>
      </c>
      <c r="D25" s="42">
        <v>35</v>
      </c>
      <c r="E25" s="41">
        <v>5</v>
      </c>
      <c r="F25" s="42">
        <v>30</v>
      </c>
      <c r="G25" s="42">
        <v>140</v>
      </c>
      <c r="H25" s="42">
        <v>20</v>
      </c>
      <c r="I25" s="43">
        <v>27</v>
      </c>
      <c r="J25" s="44">
        <f t="shared" si="6"/>
        <v>1.3</v>
      </c>
      <c r="K25" s="44">
        <f t="shared" si="7"/>
        <v>37.700000000000003</v>
      </c>
      <c r="L25" s="45">
        <f t="shared" si="2"/>
        <v>37.700000000000003</v>
      </c>
      <c r="M25" s="45">
        <f t="shared" si="3"/>
        <v>88</v>
      </c>
      <c r="N25" s="45">
        <f t="shared" si="4"/>
        <v>1.4</v>
      </c>
    </row>
    <row r="26" spans="1:16" ht="15.75" thickBot="1" x14ac:dyDescent="0.3">
      <c r="A26" s="1">
        <f t="shared" si="5"/>
        <v>24</v>
      </c>
      <c r="B26" s="39" t="s">
        <v>38</v>
      </c>
      <c r="C26" s="40">
        <v>28</v>
      </c>
      <c r="D26" s="42">
        <v>45</v>
      </c>
      <c r="E26" s="41">
        <v>6</v>
      </c>
      <c r="F26" s="42">
        <v>40</v>
      </c>
      <c r="G26" s="42">
        <v>150</v>
      </c>
      <c r="H26" s="42">
        <v>30</v>
      </c>
      <c r="I26" s="43">
        <v>28</v>
      </c>
      <c r="J26" s="44">
        <f t="shared" si="6"/>
        <v>-12.3</v>
      </c>
      <c r="K26" s="44">
        <f t="shared" si="7"/>
        <v>43.5</v>
      </c>
      <c r="L26" s="45">
        <f t="shared" si="2"/>
        <v>45.2</v>
      </c>
      <c r="M26" s="45">
        <f t="shared" si="3"/>
        <v>-74.2</v>
      </c>
      <c r="N26" s="45">
        <f t="shared" si="4"/>
        <v>1.6</v>
      </c>
    </row>
    <row r="27" spans="1:16" ht="17.25" thickBot="1" x14ac:dyDescent="0.35">
      <c r="A27" s="1">
        <f t="shared" si="5"/>
        <v>25</v>
      </c>
      <c r="B27" s="39" t="s">
        <v>39</v>
      </c>
      <c r="C27" s="40">
        <v>29</v>
      </c>
      <c r="D27" s="42">
        <v>55</v>
      </c>
      <c r="E27" s="41">
        <v>7</v>
      </c>
      <c r="F27" s="42">
        <v>50</v>
      </c>
      <c r="G27" s="42">
        <v>120</v>
      </c>
      <c r="H27" s="42">
        <v>40</v>
      </c>
      <c r="I27" s="43">
        <v>29</v>
      </c>
      <c r="J27" s="44">
        <f t="shared" si="6"/>
        <v>-3.5</v>
      </c>
      <c r="K27" s="44">
        <f t="shared" si="7"/>
        <v>74.3</v>
      </c>
      <c r="L27" s="45">
        <f t="shared" si="2"/>
        <v>74.400000000000006</v>
      </c>
      <c r="M27" s="45">
        <f t="shared" si="3"/>
        <v>-87.3</v>
      </c>
      <c r="N27" s="45">
        <f t="shared" si="4"/>
        <v>2.6</v>
      </c>
      <c r="O27" s="29"/>
    </row>
    <row r="28" spans="1:16" ht="17.25" thickBot="1" x14ac:dyDescent="0.35">
      <c r="A28" s="1">
        <f t="shared" si="5"/>
        <v>26</v>
      </c>
      <c r="B28" s="39" t="s">
        <v>40</v>
      </c>
      <c r="C28" s="46">
        <v>30</v>
      </c>
      <c r="D28" s="47">
        <v>65</v>
      </c>
      <c r="E28" s="47">
        <v>8</v>
      </c>
      <c r="F28" s="48">
        <v>60</v>
      </c>
      <c r="G28" s="48">
        <v>130</v>
      </c>
      <c r="H28" s="48">
        <v>50</v>
      </c>
      <c r="I28" s="49">
        <v>30</v>
      </c>
      <c r="J28" s="44">
        <f t="shared" si="6"/>
        <v>-21.6</v>
      </c>
      <c r="K28" s="44">
        <f t="shared" si="7"/>
        <v>81.900000000000006</v>
      </c>
      <c r="L28" s="45">
        <f t="shared" si="2"/>
        <v>84.7</v>
      </c>
      <c r="M28" s="45">
        <f t="shared" si="3"/>
        <v>-75.2</v>
      </c>
      <c r="N28" s="45">
        <f t="shared" si="4"/>
        <v>2.8</v>
      </c>
      <c r="O28" s="29"/>
    </row>
    <row r="29" spans="1:16" ht="17.25" thickBot="1" x14ac:dyDescent="0.35">
      <c r="A29" s="1">
        <f t="shared" si="5"/>
        <v>27</v>
      </c>
      <c r="B29" s="39" t="s">
        <v>41</v>
      </c>
      <c r="C29" s="50">
        <v>31</v>
      </c>
      <c r="D29" s="51">
        <v>30</v>
      </c>
      <c r="E29" s="51">
        <v>9</v>
      </c>
      <c r="F29" s="52">
        <v>70</v>
      </c>
      <c r="G29" s="52">
        <v>130</v>
      </c>
      <c r="H29" s="52">
        <v>60</v>
      </c>
      <c r="I29" s="53">
        <v>31</v>
      </c>
      <c r="J29" s="44">
        <f t="shared" si="6"/>
        <v>-4.2</v>
      </c>
      <c r="K29" s="44">
        <f t="shared" si="7"/>
        <v>59.9</v>
      </c>
      <c r="L29" s="45">
        <f t="shared" si="2"/>
        <v>60</v>
      </c>
      <c r="M29" s="45">
        <f t="shared" si="3"/>
        <v>-86</v>
      </c>
      <c r="N29" s="45">
        <f t="shared" si="4"/>
        <v>1.9</v>
      </c>
      <c r="O29" s="29"/>
      <c r="P29" s="29"/>
    </row>
    <row r="30" spans="1:16" ht="17.25" thickBot="1" x14ac:dyDescent="0.35">
      <c r="A30" s="1">
        <f t="shared" si="5"/>
        <v>28</v>
      </c>
      <c r="B30" s="39" t="s">
        <v>42</v>
      </c>
      <c r="C30" s="46">
        <v>32</v>
      </c>
      <c r="D30" s="47">
        <v>40</v>
      </c>
      <c r="E30" s="47">
        <v>20</v>
      </c>
      <c r="F30" s="48">
        <v>80</v>
      </c>
      <c r="G30" s="48">
        <v>130</v>
      </c>
      <c r="H30" s="48">
        <v>70</v>
      </c>
      <c r="I30" s="49">
        <v>32</v>
      </c>
      <c r="J30" s="44">
        <f t="shared" si="6"/>
        <v>-13.3</v>
      </c>
      <c r="K30" s="44">
        <f t="shared" si="7"/>
        <v>80.900000000000006</v>
      </c>
      <c r="L30" s="45">
        <f t="shared" si="2"/>
        <v>82</v>
      </c>
      <c r="M30" s="45">
        <f t="shared" si="3"/>
        <v>-80.7</v>
      </c>
      <c r="N30" s="45">
        <f t="shared" si="4"/>
        <v>2.6</v>
      </c>
      <c r="P30" s="29"/>
    </row>
    <row r="31" spans="1:16" ht="16.5" x14ac:dyDescent="0.3">
      <c r="A31" s="64"/>
      <c r="B31" s="64"/>
      <c r="C31" s="64"/>
      <c r="D31" s="64"/>
      <c r="E31" s="64"/>
      <c r="F31" s="64"/>
      <c r="G31" s="64"/>
      <c r="H31" s="64"/>
      <c r="I31" s="64"/>
      <c r="J31" s="65"/>
      <c r="K31" s="65"/>
      <c r="L31" s="64"/>
      <c r="M31" s="64"/>
      <c r="N31" s="64"/>
      <c r="P31" s="29"/>
    </row>
    <row r="32" spans="1:16" x14ac:dyDescent="0.25">
      <c r="J32" s="37" t="s">
        <v>43</v>
      </c>
    </row>
  </sheetData>
  <sheetProtection selectLockedCells="1" selectUnlockedCells="1"/>
  <conditionalFormatting sqref="O30:O31 N2:O2 O3:O7 N3:N30 O11:O26">
    <cfRule type="containsText" dxfId="23" priority="28" operator="containsText" text="нет">
      <formula>NOT(ISERROR(SEARCH("нет",N2)))</formula>
    </cfRule>
    <cfRule type="containsText" dxfId="22" priority="29" operator="containsText" text="да">
      <formula>NOT(ISERROR(SEARCH("да",N2)))</formula>
    </cfRule>
    <cfRule type="containsText" priority="30" operator="containsText" text="да">
      <formula>NOT(ISERROR(SEARCH("да",N2)))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zoomScale="75" zoomScaleNormal="75" workbookViewId="0">
      <selection activeCell="K17" sqref="K17:O17"/>
    </sheetView>
  </sheetViews>
  <sheetFormatPr defaultRowHeight="15" x14ac:dyDescent="0.25"/>
  <cols>
    <col min="1" max="1" width="2.28515625" bestFit="1" customWidth="1"/>
    <col min="2" max="2" width="8.5703125" bestFit="1" customWidth="1"/>
    <col min="3" max="3" width="22.85546875" bestFit="1" customWidth="1"/>
    <col min="4" max="6" width="3.5703125" bestFit="1" customWidth="1"/>
    <col min="7" max="9" width="4.7109375" bestFit="1" customWidth="1"/>
    <col min="10" max="10" width="3.5703125" bestFit="1" customWidth="1"/>
    <col min="11" max="11" width="8.140625" bestFit="1" customWidth="1"/>
    <col min="12" max="14" width="6.42578125" bestFit="1" customWidth="1"/>
    <col min="15" max="15" width="5.28515625" bestFit="1" customWidth="1"/>
    <col min="16" max="20" width="4.28515625" bestFit="1" customWidth="1"/>
    <col min="21" max="21" width="4.140625" bestFit="1" customWidth="1"/>
    <col min="22" max="22" width="2.85546875" bestFit="1" customWidth="1"/>
  </cols>
  <sheetData>
    <row r="1" spans="1:22" ht="15.75" thickBot="1" x14ac:dyDescent="0.3"/>
    <row r="2" spans="1:22" ht="19.5" thickBot="1" x14ac:dyDescent="0.4">
      <c r="B2" s="2" t="s">
        <v>0</v>
      </c>
      <c r="C2" s="4" t="s">
        <v>2</v>
      </c>
      <c r="D2" s="15" t="s">
        <v>4</v>
      </c>
      <c r="E2" s="16" t="s">
        <v>5</v>
      </c>
      <c r="F2" s="16" t="s">
        <v>6</v>
      </c>
      <c r="G2" s="5" t="s">
        <v>7</v>
      </c>
      <c r="H2" s="5" t="s">
        <v>8</v>
      </c>
      <c r="I2" s="5" t="s">
        <v>9</v>
      </c>
      <c r="J2" s="17" t="s">
        <v>13</v>
      </c>
      <c r="K2" s="35" t="s">
        <v>10</v>
      </c>
      <c r="L2" s="18" t="s">
        <v>11</v>
      </c>
      <c r="M2" s="18" t="s">
        <v>12</v>
      </c>
      <c r="N2" s="18" t="s">
        <v>3</v>
      </c>
      <c r="O2" s="31" t="s">
        <v>1</v>
      </c>
      <c r="P2" s="35" t="s">
        <v>10</v>
      </c>
      <c r="Q2" s="18" t="s">
        <v>11</v>
      </c>
      <c r="R2" s="18" t="s">
        <v>12</v>
      </c>
      <c r="S2" s="18" t="s">
        <v>3</v>
      </c>
      <c r="T2" s="31" t="s">
        <v>1</v>
      </c>
    </row>
    <row r="3" spans="1:22" ht="17.25" thickBot="1" x14ac:dyDescent="0.35">
      <c r="B3" s="1">
        <v>1</v>
      </c>
      <c r="C3" s="36" t="s">
        <v>15</v>
      </c>
      <c r="D3" s="10">
        <v>15</v>
      </c>
      <c r="E3" s="8">
        <v>6</v>
      </c>
      <c r="F3" s="8">
        <v>20</v>
      </c>
      <c r="G3" s="9">
        <v>60</v>
      </c>
      <c r="H3" s="9">
        <v>80</v>
      </c>
      <c r="I3" s="9">
        <v>140</v>
      </c>
      <c r="J3" s="11">
        <v>15</v>
      </c>
      <c r="K3" s="79">
        <v>-6.8</v>
      </c>
      <c r="L3" s="79">
        <v>31.8</v>
      </c>
      <c r="M3" s="80">
        <v>32.5</v>
      </c>
      <c r="N3" s="80">
        <v>-77.900000000000006</v>
      </c>
      <c r="O3" s="80">
        <v>2.2000000000000002</v>
      </c>
      <c r="P3" s="3" t="str">
        <f>IF(K3=Исходные!J3,"да","нет")</f>
        <v>да</v>
      </c>
      <c r="Q3" s="3" t="str">
        <f>IF(L3=Исходные!K3,"да","нет")</f>
        <v>да</v>
      </c>
      <c r="R3" s="8" t="str">
        <f>IF(M3=Исходные!L3,"да","нет")</f>
        <v>да</v>
      </c>
      <c r="S3" s="8" t="str">
        <f>IF(N3=Исходные!M3,"да","нет")</f>
        <v>да</v>
      </c>
      <c r="T3" s="11" t="str">
        <f>IF(O3=Исходные!N3,"да","нет")</f>
        <v>да</v>
      </c>
      <c r="V3" s="29"/>
    </row>
    <row r="4" spans="1:22" ht="15.75" thickBot="1" x14ac:dyDescent="0.3">
      <c r="A4" t="s">
        <v>44</v>
      </c>
      <c r="B4" s="1">
        <f>1+B3</f>
        <v>2</v>
      </c>
      <c r="C4" s="36" t="s">
        <v>16</v>
      </c>
      <c r="D4" s="10">
        <v>16</v>
      </c>
      <c r="E4" s="8">
        <v>7</v>
      </c>
      <c r="F4" s="8">
        <v>1</v>
      </c>
      <c r="G4" s="9">
        <v>70</v>
      </c>
      <c r="H4" s="9">
        <v>100</v>
      </c>
      <c r="I4" s="9">
        <v>150</v>
      </c>
      <c r="J4" s="11">
        <v>16</v>
      </c>
      <c r="K4" s="66"/>
      <c r="L4" s="38"/>
      <c r="M4" s="38"/>
      <c r="N4" s="38"/>
      <c r="O4" s="38"/>
      <c r="P4" s="3" t="str">
        <f>IF(K4=Исходные!J4,"да","нет")</f>
        <v>нет</v>
      </c>
      <c r="Q4" s="3" t="str">
        <f>IF(L4=Исходные!K4,"да","нет")</f>
        <v>нет</v>
      </c>
      <c r="R4" s="8" t="str">
        <f>IF(M4=Исходные!L4,"да","нет")</f>
        <v>нет</v>
      </c>
      <c r="S4" s="8" t="str">
        <f>IF(N4=Исходные!M4,"да","нет")</f>
        <v>нет</v>
      </c>
      <c r="T4" s="11" t="str">
        <f>IF(O4=Исходные!N4,"да","нет")</f>
        <v>нет</v>
      </c>
      <c r="V4" s="30"/>
    </row>
    <row r="5" spans="1:22" ht="15.75" thickBot="1" x14ac:dyDescent="0.3">
      <c r="A5" t="s">
        <v>44</v>
      </c>
      <c r="B5" s="1">
        <f t="shared" ref="B5:B30" si="0">1+B4</f>
        <v>3</v>
      </c>
      <c r="C5" s="36" t="s">
        <v>17</v>
      </c>
      <c r="D5" s="10">
        <v>17</v>
      </c>
      <c r="E5" s="8">
        <v>8</v>
      </c>
      <c r="F5" s="8">
        <v>2</v>
      </c>
      <c r="G5" s="9">
        <v>80</v>
      </c>
      <c r="H5" s="9">
        <v>110</v>
      </c>
      <c r="I5" s="9">
        <v>20</v>
      </c>
      <c r="J5" s="11">
        <v>17</v>
      </c>
      <c r="K5" s="101">
        <v>2.1</v>
      </c>
      <c r="L5" s="101">
        <v>24.9</v>
      </c>
      <c r="M5" s="101">
        <v>25</v>
      </c>
      <c r="N5" s="101">
        <v>85.2</v>
      </c>
      <c r="O5" s="101">
        <v>1.5</v>
      </c>
      <c r="P5" s="3" t="str">
        <f>IF(K5=Исходные!J5,"да","нет")</f>
        <v>да</v>
      </c>
      <c r="Q5" s="3" t="str">
        <f>IF(L5=Исходные!K5,"да","нет")</f>
        <v>да</v>
      </c>
      <c r="R5" s="8" t="str">
        <f>IF(M5=Исходные!L5,"да","нет")</f>
        <v>да</v>
      </c>
      <c r="S5" s="8" t="str">
        <f>IF(N5=Исходные!M5,"да","нет")</f>
        <v>да</v>
      </c>
      <c r="T5" s="11" t="str">
        <f>IF(O5=Исходные!N5,"да","нет")</f>
        <v>да</v>
      </c>
      <c r="V5" s="30"/>
    </row>
    <row r="6" spans="1:22" ht="15.75" thickBot="1" x14ac:dyDescent="0.3">
      <c r="A6" t="s">
        <v>44</v>
      </c>
      <c r="B6" s="1">
        <f t="shared" si="0"/>
        <v>4</v>
      </c>
      <c r="C6" s="36" t="s">
        <v>18</v>
      </c>
      <c r="D6" s="10">
        <v>18</v>
      </c>
      <c r="E6" s="8">
        <v>9</v>
      </c>
      <c r="F6" s="8">
        <v>3</v>
      </c>
      <c r="G6" s="9">
        <v>100</v>
      </c>
      <c r="H6" s="9">
        <v>120</v>
      </c>
      <c r="I6" s="9">
        <v>30</v>
      </c>
      <c r="J6" s="11">
        <v>18</v>
      </c>
      <c r="K6" s="75">
        <v>-5</v>
      </c>
      <c r="L6" s="75">
        <v>27</v>
      </c>
      <c r="M6" s="76">
        <v>27.5</v>
      </c>
      <c r="N6" s="76">
        <v>-79.5</v>
      </c>
      <c r="O6" s="76">
        <v>1.5</v>
      </c>
      <c r="P6" s="3" t="str">
        <f>IF(K6=Исходные!J6,"да","нет")</f>
        <v>да</v>
      </c>
      <c r="Q6" s="3" t="str">
        <f>IF(L6=Исходные!K6,"да","нет")</f>
        <v>да</v>
      </c>
      <c r="R6" s="8" t="str">
        <f>IF(M6=Исходные!L6,"да","нет")</f>
        <v>да</v>
      </c>
      <c r="S6" s="8" t="str">
        <f>IF(N6=Исходные!M6,"да","нет")</f>
        <v>да</v>
      </c>
      <c r="T6" s="11" t="str">
        <f>IF(O6=Исходные!N6,"да","нет")</f>
        <v>да</v>
      </c>
    </row>
    <row r="7" spans="1:22" ht="17.25" thickBot="1" x14ac:dyDescent="0.35">
      <c r="A7" t="s">
        <v>44</v>
      </c>
      <c r="B7" s="1">
        <f t="shared" si="0"/>
        <v>5</v>
      </c>
      <c r="C7" s="36" t="s">
        <v>19</v>
      </c>
      <c r="D7" s="10">
        <v>19</v>
      </c>
      <c r="E7" s="8">
        <v>10</v>
      </c>
      <c r="F7" s="8">
        <v>4</v>
      </c>
      <c r="G7" s="9">
        <v>110</v>
      </c>
      <c r="H7" s="9">
        <v>130</v>
      </c>
      <c r="I7" s="9">
        <v>40</v>
      </c>
      <c r="J7" s="11">
        <v>19</v>
      </c>
      <c r="K7" s="71">
        <v>-9.9</v>
      </c>
      <c r="L7" s="71">
        <v>28.1</v>
      </c>
      <c r="M7" s="68">
        <v>29.8</v>
      </c>
      <c r="N7" s="68">
        <v>-70.599999999999994</v>
      </c>
      <c r="O7" s="68">
        <v>1.6</v>
      </c>
      <c r="P7" s="3" t="str">
        <f>IF(K7=Исходные!J7,"да","нет")</f>
        <v>да</v>
      </c>
      <c r="Q7" s="3" t="str">
        <f>IF(L7=Исходные!K7,"да","нет")</f>
        <v>да</v>
      </c>
      <c r="R7" s="8" t="str">
        <f>IF(M7=Исходные!L7,"да","нет")</f>
        <v>да</v>
      </c>
      <c r="S7" s="8" t="str">
        <f>IF(N7=Исходные!M7,"да","нет")</f>
        <v>да</v>
      </c>
      <c r="T7" s="11" t="str">
        <f>IF(O7=Исходные!N7,"да","нет")</f>
        <v>да</v>
      </c>
      <c r="V7" s="29"/>
    </row>
    <row r="8" spans="1:22" ht="17.25" thickBot="1" x14ac:dyDescent="0.35">
      <c r="B8" s="1">
        <f t="shared" si="0"/>
        <v>6</v>
      </c>
      <c r="C8" s="36" t="s">
        <v>20</v>
      </c>
      <c r="D8" s="12">
        <v>1</v>
      </c>
      <c r="E8" s="13">
        <v>20</v>
      </c>
      <c r="F8" s="13">
        <v>5</v>
      </c>
      <c r="G8" s="7">
        <v>120</v>
      </c>
      <c r="H8" s="7">
        <v>140</v>
      </c>
      <c r="I8" s="7">
        <v>50</v>
      </c>
      <c r="J8" s="14">
        <v>1</v>
      </c>
      <c r="K8" s="74">
        <v>-12.6</v>
      </c>
      <c r="L8" s="74">
        <v>17.600000000000001</v>
      </c>
      <c r="M8" s="73">
        <v>21.6</v>
      </c>
      <c r="N8" s="73">
        <v>-54.4</v>
      </c>
      <c r="O8" s="73">
        <v>21.6</v>
      </c>
      <c r="P8" s="3" t="str">
        <f>IF(K8=Исходные!J8,"да","нет")</f>
        <v>да</v>
      </c>
      <c r="Q8" s="3" t="str">
        <f>IF(L8=Исходные!K8,"да","нет")</f>
        <v>да</v>
      </c>
      <c r="R8" s="13" t="str">
        <f>IF(M8=Исходные!L8,"да","нет")</f>
        <v>да</v>
      </c>
      <c r="S8" s="13" t="str">
        <f>IF(N8=Исходные!M8,"да","нет")</f>
        <v>да</v>
      </c>
      <c r="T8" s="14" t="str">
        <f>IF(O8=Исходные!N8,"да","нет")</f>
        <v>да</v>
      </c>
      <c r="U8" s="29"/>
    </row>
    <row r="9" spans="1:22" ht="17.25" thickBot="1" x14ac:dyDescent="0.35">
      <c r="B9" s="1">
        <f t="shared" si="0"/>
        <v>7</v>
      </c>
      <c r="C9" s="36" t="s">
        <v>21</v>
      </c>
      <c r="D9" s="19">
        <v>2</v>
      </c>
      <c r="E9" s="20">
        <v>10</v>
      </c>
      <c r="F9" s="20">
        <v>6</v>
      </c>
      <c r="G9" s="6">
        <v>130</v>
      </c>
      <c r="H9" s="6">
        <v>150</v>
      </c>
      <c r="I9" s="6">
        <v>60</v>
      </c>
      <c r="J9" s="21">
        <v>2</v>
      </c>
      <c r="K9" s="84">
        <v>-6.9</v>
      </c>
      <c r="L9" s="84">
        <v>11.7</v>
      </c>
      <c r="M9" s="84">
        <v>13.6</v>
      </c>
      <c r="N9" s="84">
        <v>-59.5</v>
      </c>
      <c r="O9" s="84">
        <v>6.8</v>
      </c>
      <c r="P9" s="3" t="str">
        <f>IF(K9=Исходные!J9,"да","нет")</f>
        <v>да</v>
      </c>
      <c r="Q9" s="3" t="str">
        <f>IF(L9=Исходные!K9,"да","нет")</f>
        <v>да</v>
      </c>
      <c r="R9" s="20" t="str">
        <f>IF(M9=Исходные!L9,"да","нет")</f>
        <v>да</v>
      </c>
      <c r="S9" s="20" t="str">
        <f>IF(N9=Исходные!M9,"да","нет")</f>
        <v>да</v>
      </c>
      <c r="T9" s="21" t="str">
        <f>IF(O9=Исходные!N9,"да","нет")</f>
        <v>да</v>
      </c>
      <c r="U9" s="29"/>
    </row>
    <row r="10" spans="1:22" ht="17.25" thickBot="1" x14ac:dyDescent="0.35">
      <c r="B10" s="1">
        <f t="shared" si="0"/>
        <v>8</v>
      </c>
      <c r="C10" s="36" t="s">
        <v>22</v>
      </c>
      <c r="D10" s="10">
        <v>3</v>
      </c>
      <c r="E10" s="9">
        <v>15</v>
      </c>
      <c r="F10" s="8">
        <v>7</v>
      </c>
      <c r="G10" s="9">
        <v>140</v>
      </c>
      <c r="H10" s="9">
        <v>20</v>
      </c>
      <c r="I10" s="9">
        <v>70</v>
      </c>
      <c r="J10" s="11">
        <v>3</v>
      </c>
      <c r="K10" s="77">
        <v>14.2</v>
      </c>
      <c r="L10" s="77">
        <v>13.6</v>
      </c>
      <c r="M10" s="78">
        <v>19.7</v>
      </c>
      <c r="N10" s="78">
        <v>43.8</v>
      </c>
      <c r="O10" s="78">
        <v>6.6</v>
      </c>
      <c r="P10" s="3" t="str">
        <f>IF(K10=Исходные!J10,"да","нет")</f>
        <v>да</v>
      </c>
      <c r="Q10" s="3" t="str">
        <f>IF(L10=Исходные!K10,"да","нет")</f>
        <v>да</v>
      </c>
      <c r="R10" s="8" t="str">
        <f>IF(M10=Исходные!L10,"да","нет")</f>
        <v>да</v>
      </c>
      <c r="S10" s="8" t="str">
        <f>IF(N10=Исходные!M10,"да","нет")</f>
        <v>да</v>
      </c>
      <c r="T10" s="11" t="str">
        <f>IF(O10=Исходные!N10,"да","нет")</f>
        <v>да</v>
      </c>
      <c r="U10" s="29"/>
    </row>
    <row r="11" spans="1:22" ht="17.25" thickBot="1" x14ac:dyDescent="0.35">
      <c r="A11" t="s">
        <v>44</v>
      </c>
      <c r="B11" s="1">
        <f t="shared" si="0"/>
        <v>9</v>
      </c>
      <c r="C11" s="67" t="s">
        <v>23</v>
      </c>
      <c r="D11" s="68">
        <v>4</v>
      </c>
      <c r="E11" s="68">
        <v>20</v>
      </c>
      <c r="F11" s="68">
        <v>8</v>
      </c>
      <c r="G11" s="68">
        <v>150</v>
      </c>
      <c r="H11" s="68">
        <v>30</v>
      </c>
      <c r="I11" s="68">
        <v>80</v>
      </c>
      <c r="J11" s="68">
        <v>4</v>
      </c>
      <c r="K11" s="69">
        <v>15.2</v>
      </c>
      <c r="L11" s="70">
        <v>19.899999999999999</v>
      </c>
      <c r="M11" s="70">
        <v>25</v>
      </c>
      <c r="N11" s="9">
        <v>52.6</v>
      </c>
      <c r="O11" s="9">
        <v>6.3</v>
      </c>
      <c r="P11" s="3" t="str">
        <f>IF(K11=Исходные!J11,"да","нет")</f>
        <v>да</v>
      </c>
      <c r="Q11" s="3" t="str">
        <f>IF(L11=Исходные!K11,"да","нет")</f>
        <v>да</v>
      </c>
      <c r="R11" s="8" t="str">
        <f>IF(M11=Исходные!L11,"да","нет")</f>
        <v>да</v>
      </c>
      <c r="S11" s="8" t="str">
        <f>IF(N11=Исходные!M11,"да","нет")</f>
        <v>да</v>
      </c>
      <c r="T11" s="11" t="str">
        <f>IF(O11=Исходные!N11,"да","нет")</f>
        <v>да</v>
      </c>
    </row>
    <row r="12" spans="1:22" ht="17.25" thickBot="1" x14ac:dyDescent="0.35">
      <c r="B12" s="1">
        <f t="shared" si="0"/>
        <v>10</v>
      </c>
      <c r="C12" s="36" t="s">
        <v>24</v>
      </c>
      <c r="D12" s="10">
        <v>5</v>
      </c>
      <c r="E12" s="9">
        <v>25</v>
      </c>
      <c r="F12" s="8">
        <v>9</v>
      </c>
      <c r="G12" s="9">
        <v>20</v>
      </c>
      <c r="H12" s="9">
        <v>40</v>
      </c>
      <c r="I12" s="9">
        <v>20</v>
      </c>
      <c r="J12" s="11">
        <v>5</v>
      </c>
      <c r="K12" s="66"/>
      <c r="L12" s="38"/>
      <c r="M12" s="38"/>
      <c r="N12" s="38"/>
      <c r="O12" s="38"/>
      <c r="P12" s="3" t="str">
        <f>IF(K12=Исходные!J12,"да","нет")</f>
        <v>нет</v>
      </c>
      <c r="Q12" s="3" t="str">
        <f>IF(L12=Исходные!K12,"да","нет")</f>
        <v>нет</v>
      </c>
      <c r="R12" s="8" t="str">
        <f>IF(M12=Исходные!L12,"да","нет")</f>
        <v>нет</v>
      </c>
      <c r="S12" s="8" t="str">
        <f>IF(N12=Исходные!M12,"да","нет")</f>
        <v>нет</v>
      </c>
      <c r="T12" s="11" t="str">
        <f>IF(O12=Исходные!N12,"да","нет")</f>
        <v>нет</v>
      </c>
      <c r="V12" s="29"/>
    </row>
    <row r="13" spans="1:22" ht="17.25" thickBot="1" x14ac:dyDescent="0.35">
      <c r="B13" s="1">
        <f t="shared" si="0"/>
        <v>11</v>
      </c>
      <c r="C13" s="36" t="s">
        <v>25</v>
      </c>
      <c r="D13" s="10">
        <v>6</v>
      </c>
      <c r="E13" s="9">
        <v>30</v>
      </c>
      <c r="F13" s="8">
        <v>10</v>
      </c>
      <c r="G13" s="9">
        <v>30</v>
      </c>
      <c r="H13" s="9">
        <v>50</v>
      </c>
      <c r="I13" s="9">
        <v>30</v>
      </c>
      <c r="J13" s="11">
        <v>6</v>
      </c>
      <c r="K13" s="81">
        <v>33.1</v>
      </c>
      <c r="L13" s="81">
        <v>31</v>
      </c>
      <c r="M13" s="82">
        <v>45.3</v>
      </c>
      <c r="N13" s="82">
        <v>43.1</v>
      </c>
      <c r="O13" s="83">
        <v>7.6</v>
      </c>
      <c r="P13" s="3" t="str">
        <f>IF(K13=Исходные!J13,"да","нет")</f>
        <v>да</v>
      </c>
      <c r="Q13" s="3" t="str">
        <f>IF(L13=Исходные!K13,"да","нет")</f>
        <v>да</v>
      </c>
      <c r="R13" s="8" t="str">
        <f>IF(M13=Исходные!L13,"да","нет")</f>
        <v>да</v>
      </c>
      <c r="S13" s="8" t="str">
        <f>IF(N13=Исходные!M13,"да","нет")</f>
        <v>да</v>
      </c>
      <c r="T13" s="11" t="str">
        <f>IF(O13=Исходные!N13,"да","нет")</f>
        <v>да</v>
      </c>
      <c r="U13" s="29"/>
      <c r="V13" s="29"/>
    </row>
    <row r="14" spans="1:22" ht="17.25" thickBot="1" x14ac:dyDescent="0.35">
      <c r="B14" s="1">
        <f t="shared" si="0"/>
        <v>12</v>
      </c>
      <c r="C14" s="36" t="s">
        <v>26</v>
      </c>
      <c r="D14" s="10">
        <v>7</v>
      </c>
      <c r="E14" s="9">
        <v>35</v>
      </c>
      <c r="F14" s="8">
        <v>11</v>
      </c>
      <c r="G14" s="9">
        <v>40</v>
      </c>
      <c r="H14" s="9">
        <v>60</v>
      </c>
      <c r="I14" s="9">
        <v>40</v>
      </c>
      <c r="J14" s="11">
        <v>7</v>
      </c>
      <c r="K14" s="109">
        <v>31.3</v>
      </c>
      <c r="L14" s="109">
        <v>41.9</v>
      </c>
      <c r="M14" s="110">
        <v>52.3</v>
      </c>
      <c r="N14" s="108">
        <v>53.2</v>
      </c>
      <c r="O14" s="110">
        <v>7.5</v>
      </c>
      <c r="P14" s="3" t="str">
        <f>IF(K14=Исходные!J14,"да","нет")</f>
        <v>да</v>
      </c>
      <c r="Q14" s="3" t="str">
        <f>IF(L14=Исходные!K14,"да","нет")</f>
        <v>да</v>
      </c>
      <c r="R14" s="8" t="str">
        <f>IF(M14=Исходные!L14,"да","нет")</f>
        <v>да</v>
      </c>
      <c r="S14" s="8" t="str">
        <f>IF(N14=Исходные!M14,"да","нет")</f>
        <v>да</v>
      </c>
      <c r="T14" s="11" t="str">
        <f>IF(O14=Исходные!N14,"да","нет")</f>
        <v>да</v>
      </c>
      <c r="V14" s="29"/>
    </row>
    <row r="15" spans="1:22" ht="15.75" thickBot="1" x14ac:dyDescent="0.3">
      <c r="B15" s="1">
        <f t="shared" si="0"/>
        <v>13</v>
      </c>
      <c r="C15" s="36" t="s">
        <v>27</v>
      </c>
      <c r="D15" s="10">
        <v>8</v>
      </c>
      <c r="E15" s="9">
        <v>40</v>
      </c>
      <c r="F15" s="8">
        <v>12</v>
      </c>
      <c r="G15" s="9">
        <v>50</v>
      </c>
      <c r="H15" s="9">
        <v>70</v>
      </c>
      <c r="I15" s="9">
        <v>50</v>
      </c>
      <c r="J15" s="11">
        <v>8</v>
      </c>
      <c r="K15" s="85">
        <v>26.5</v>
      </c>
      <c r="L15" s="85">
        <v>52.9</v>
      </c>
      <c r="M15" s="86">
        <v>59.2</v>
      </c>
      <c r="N15" s="86">
        <v>63.4</v>
      </c>
      <c r="O15" s="86">
        <v>7.4</v>
      </c>
      <c r="P15" s="3" t="str">
        <f>IF(K15=Исходные!J15,"да","нет")</f>
        <v>да</v>
      </c>
      <c r="Q15" s="3" t="str">
        <f>IF(L15=Исходные!K15,"да","нет")</f>
        <v>да</v>
      </c>
      <c r="R15" s="8" t="str">
        <f>IF(M15=Исходные!L15,"да","нет")</f>
        <v>да</v>
      </c>
      <c r="S15" s="8" t="str">
        <f>IF(N15=Исходные!M15,"да","нет")</f>
        <v>да</v>
      </c>
      <c r="T15" s="11" t="str">
        <f>IF(O15=Исходные!N15,"да","нет")</f>
        <v>да</v>
      </c>
    </row>
    <row r="16" spans="1:22" ht="15.75" thickBot="1" x14ac:dyDescent="0.3">
      <c r="B16" s="1">
        <f t="shared" si="0"/>
        <v>14</v>
      </c>
      <c r="C16" s="36" t="s">
        <v>28</v>
      </c>
      <c r="D16" s="10">
        <v>9</v>
      </c>
      <c r="E16" s="9">
        <v>45</v>
      </c>
      <c r="F16" s="8">
        <v>13</v>
      </c>
      <c r="G16" s="9">
        <v>60</v>
      </c>
      <c r="H16" s="9">
        <v>80</v>
      </c>
      <c r="I16" s="9">
        <v>60</v>
      </c>
      <c r="J16" s="11">
        <v>9</v>
      </c>
      <c r="K16" s="87">
        <v>18.8</v>
      </c>
      <c r="L16" s="87">
        <v>63.4</v>
      </c>
      <c r="M16" s="88">
        <v>66.099999999999994</v>
      </c>
      <c r="N16" s="88">
        <v>73.5</v>
      </c>
      <c r="O16" s="88">
        <v>7.3</v>
      </c>
      <c r="P16" s="3" t="str">
        <f>IF(K16=Исходные!J16,"да","нет")</f>
        <v>да</v>
      </c>
      <c r="Q16" s="3" t="str">
        <f>IF(L16=Исходные!K16,"да","нет")</f>
        <v>да</v>
      </c>
      <c r="R16" s="8" t="str">
        <f>IF(M16=Исходные!L16,"да","нет")</f>
        <v>да</v>
      </c>
      <c r="S16" s="8" t="str">
        <f>IF(N16=Исходные!M16,"да","нет")</f>
        <v>да</v>
      </c>
      <c r="T16" s="11" t="str">
        <f>IF(O16=Исходные!N16,"да","нет")</f>
        <v>да</v>
      </c>
    </row>
    <row r="17" spans="1:24" ht="15.75" thickBot="1" x14ac:dyDescent="0.3">
      <c r="B17" s="1">
        <f t="shared" si="0"/>
        <v>15</v>
      </c>
      <c r="C17" s="36" t="s">
        <v>29</v>
      </c>
      <c r="D17" s="10">
        <v>10</v>
      </c>
      <c r="E17" s="9">
        <v>50</v>
      </c>
      <c r="F17" s="8">
        <v>14</v>
      </c>
      <c r="G17" s="9">
        <v>70</v>
      </c>
      <c r="H17" s="9">
        <v>100</v>
      </c>
      <c r="I17" s="9">
        <v>70</v>
      </c>
      <c r="J17" s="11">
        <v>10</v>
      </c>
      <c r="K17" s="111">
        <v>-0.5</v>
      </c>
      <c r="L17" s="111">
        <v>71.8</v>
      </c>
      <c r="M17" s="112">
        <v>71.8</v>
      </c>
      <c r="N17" s="112">
        <v>-89.6</v>
      </c>
      <c r="O17" s="112">
        <v>7.2</v>
      </c>
      <c r="P17" s="3" t="str">
        <f>IF(K17=Исходные!J17,"да","нет")</f>
        <v>да</v>
      </c>
      <c r="Q17" s="3" t="str">
        <f>IF(L17=Исходные!K17,"да","нет")</f>
        <v>да</v>
      </c>
      <c r="R17" s="8" t="str">
        <f>IF(M17=Исходные!L17,"да","нет")</f>
        <v>да</v>
      </c>
      <c r="S17" s="8" t="str">
        <f>IF(N17=Исходные!M17,"да","нет")</f>
        <v>да</v>
      </c>
      <c r="T17" s="11" t="str">
        <f>IF(O17=Исходные!N17,"да","нет")</f>
        <v>да</v>
      </c>
    </row>
    <row r="18" spans="1:24" ht="15.75" thickBot="1" x14ac:dyDescent="0.3">
      <c r="A18" t="s">
        <v>44</v>
      </c>
      <c r="B18" s="1">
        <f t="shared" si="0"/>
        <v>16</v>
      </c>
      <c r="C18" s="36" t="s">
        <v>30</v>
      </c>
      <c r="D18" s="25">
        <v>20</v>
      </c>
      <c r="E18" s="26">
        <v>40</v>
      </c>
      <c r="F18" s="26">
        <v>15</v>
      </c>
      <c r="G18" s="27">
        <v>80</v>
      </c>
      <c r="H18" s="27">
        <v>110</v>
      </c>
      <c r="I18" s="27">
        <v>80</v>
      </c>
      <c r="J18" s="28">
        <v>20</v>
      </c>
      <c r="K18" s="89">
        <v>-7.6</v>
      </c>
      <c r="L18" s="89">
        <v>72.099999999999994</v>
      </c>
      <c r="M18" s="90">
        <v>72.5</v>
      </c>
      <c r="N18" s="90">
        <v>-84</v>
      </c>
      <c r="O18" s="90">
        <v>3.6</v>
      </c>
      <c r="P18" s="3" t="str">
        <f>IF(K18=Исходные!J18,"да","нет")</f>
        <v>да</v>
      </c>
      <c r="Q18" s="3" t="str">
        <f>IF(L18=Исходные!K18,"да","нет")</f>
        <v>да</v>
      </c>
      <c r="R18" s="26" t="str">
        <f>IF(M18=Исходные!L18,"да","нет")</f>
        <v>да</v>
      </c>
      <c r="S18" s="26" t="str">
        <f>IF(N18=Исходные!M18,"да","нет")</f>
        <v>да</v>
      </c>
      <c r="T18" s="28" t="str">
        <f>IF(O18=Исходные!N18,"да","нет")</f>
        <v>да</v>
      </c>
    </row>
    <row r="19" spans="1:24" ht="17.25" thickBot="1" x14ac:dyDescent="0.35">
      <c r="B19" s="1">
        <f t="shared" si="0"/>
        <v>17</v>
      </c>
      <c r="C19" s="36" t="s">
        <v>31</v>
      </c>
      <c r="D19" s="22">
        <v>21</v>
      </c>
      <c r="E19" s="3">
        <v>50</v>
      </c>
      <c r="F19" s="3">
        <v>25</v>
      </c>
      <c r="G19" s="23">
        <v>100</v>
      </c>
      <c r="H19" s="23">
        <v>120</v>
      </c>
      <c r="I19" s="23">
        <v>100</v>
      </c>
      <c r="J19" s="24">
        <v>21</v>
      </c>
      <c r="K19" s="104">
        <v>-33</v>
      </c>
      <c r="L19" s="104">
        <v>88.6</v>
      </c>
      <c r="M19" s="105">
        <v>94.5</v>
      </c>
      <c r="N19" s="105">
        <v>-69.599999999999994</v>
      </c>
      <c r="O19" s="105">
        <v>4.5</v>
      </c>
      <c r="P19" s="3" t="str">
        <f>IF(K19=Исходные!J19,"да","нет")</f>
        <v>да</v>
      </c>
      <c r="Q19" s="3" t="str">
        <f>IF(L19=Исходные!K19,"да","нет")</f>
        <v>да</v>
      </c>
      <c r="R19" s="3" t="str">
        <f>IF(M19=Исходные!L19,"да","нет")</f>
        <v>да</v>
      </c>
      <c r="S19" s="3" t="str">
        <f>IF(N19=Исходные!M19,"да","нет")</f>
        <v>да</v>
      </c>
      <c r="T19" s="24" t="str">
        <f>IF(O19=Исходные!N19,"да","нет")</f>
        <v>да</v>
      </c>
      <c r="V19" s="29"/>
    </row>
    <row r="20" spans="1:24" ht="17.25" thickBot="1" x14ac:dyDescent="0.35">
      <c r="B20" s="1">
        <f t="shared" si="0"/>
        <v>18</v>
      </c>
      <c r="C20" s="36" t="s">
        <v>32</v>
      </c>
      <c r="D20" s="10">
        <v>22</v>
      </c>
      <c r="E20" s="9">
        <v>60</v>
      </c>
      <c r="F20" s="8">
        <v>26</v>
      </c>
      <c r="G20" s="9">
        <v>110</v>
      </c>
      <c r="H20" s="9">
        <v>130</v>
      </c>
      <c r="I20" s="9">
        <v>110</v>
      </c>
      <c r="J20" s="11">
        <v>22</v>
      </c>
      <c r="K20" s="91">
        <v>-55</v>
      </c>
      <c r="L20" s="91">
        <v>91.1</v>
      </c>
      <c r="M20" s="92">
        <v>106.4</v>
      </c>
      <c r="N20" s="92">
        <v>-58.9</v>
      </c>
      <c r="O20" s="92">
        <v>4.8</v>
      </c>
      <c r="P20" s="3" t="str">
        <f>IF(K20=Исходные!J20,"да","нет")</f>
        <v>да</v>
      </c>
      <c r="Q20" s="3" t="str">
        <f>IF(L20=Исходные!K20,"да","нет")</f>
        <v>да</v>
      </c>
      <c r="R20" s="8" t="str">
        <f>IF(M20=Исходные!L20,"да","нет")</f>
        <v>да</v>
      </c>
      <c r="S20" s="8" t="str">
        <f>IF(N20=Исходные!M20,"да","нет")</f>
        <v>да</v>
      </c>
      <c r="T20" s="11" t="str">
        <f>IF(O20=Исходные!N20,"да","нет")</f>
        <v>да</v>
      </c>
      <c r="V20" s="29"/>
    </row>
    <row r="21" spans="1:24" ht="17.25" thickBot="1" x14ac:dyDescent="0.35">
      <c r="B21" s="1">
        <f t="shared" si="0"/>
        <v>19</v>
      </c>
      <c r="C21" s="36" t="s">
        <v>33</v>
      </c>
      <c r="D21" s="10">
        <v>23</v>
      </c>
      <c r="E21" s="9">
        <v>70</v>
      </c>
      <c r="F21" s="8">
        <v>27</v>
      </c>
      <c r="G21" s="9">
        <v>120</v>
      </c>
      <c r="H21" s="9">
        <v>140</v>
      </c>
      <c r="I21" s="9">
        <v>120</v>
      </c>
      <c r="J21" s="11">
        <v>23</v>
      </c>
      <c r="K21" s="66"/>
      <c r="L21" s="38"/>
      <c r="M21" s="38"/>
      <c r="N21" s="38"/>
      <c r="O21" s="38"/>
      <c r="P21" s="3" t="str">
        <f>IF(K21=Исходные!J21,"да","нет")</f>
        <v>нет</v>
      </c>
      <c r="Q21" s="3" t="str">
        <f>IF(L21=Исходные!K21,"да","нет")</f>
        <v>нет</v>
      </c>
      <c r="R21" s="8" t="str">
        <f>IF(M21=Исходные!L21,"да","нет")</f>
        <v>нет</v>
      </c>
      <c r="S21" s="8" t="str">
        <f>IF(N21=Исходные!M21,"да","нет")</f>
        <v>нет</v>
      </c>
      <c r="T21" s="11" t="str">
        <f>IF(O21=Исходные!N21,"да","нет")</f>
        <v>нет</v>
      </c>
      <c r="V21" s="29"/>
    </row>
    <row r="22" spans="1:24" ht="17.25" thickBot="1" x14ac:dyDescent="0.35">
      <c r="B22" s="1">
        <f t="shared" si="0"/>
        <v>20</v>
      </c>
      <c r="C22" s="36" t="s">
        <v>34</v>
      </c>
      <c r="D22" s="10">
        <v>24</v>
      </c>
      <c r="E22" s="9">
        <v>80</v>
      </c>
      <c r="F22" s="8">
        <v>28</v>
      </c>
      <c r="G22" s="9">
        <v>130</v>
      </c>
      <c r="H22" s="9">
        <v>150</v>
      </c>
      <c r="I22" s="9">
        <v>130</v>
      </c>
      <c r="J22" s="11">
        <v>24</v>
      </c>
      <c r="K22" s="93">
        <v>-102.7</v>
      </c>
      <c r="L22" s="93">
        <v>79.8</v>
      </c>
      <c r="M22" s="94">
        <v>130.1</v>
      </c>
      <c r="N22" s="94">
        <v>-37.799999999999997</v>
      </c>
      <c r="O22" s="94">
        <v>5.4</v>
      </c>
      <c r="P22" s="3" t="str">
        <f>IF(K22=Исходные!J22,"да","нет")</f>
        <v>да</v>
      </c>
      <c r="Q22" s="3" t="str">
        <f>IF(L22=Исходные!K22,"да","нет")</f>
        <v>да</v>
      </c>
      <c r="R22" s="8" t="str">
        <f>IF(M22=Исходные!L22,"да","нет")</f>
        <v>да</v>
      </c>
      <c r="S22" s="8" t="str">
        <f>IF(N22=Исходные!M22,"да","нет")</f>
        <v>да</v>
      </c>
      <c r="T22" s="11" t="str">
        <f>IF(O22=Исходные!N22,"да","нет")</f>
        <v>да</v>
      </c>
      <c r="V22" s="29"/>
    </row>
    <row r="23" spans="1:24" ht="17.25" thickBot="1" x14ac:dyDescent="0.35">
      <c r="A23" t="s">
        <v>44</v>
      </c>
      <c r="B23" s="1">
        <f t="shared" si="0"/>
        <v>21</v>
      </c>
      <c r="C23" s="36" t="s">
        <v>35</v>
      </c>
      <c r="D23" s="10">
        <v>25</v>
      </c>
      <c r="E23" s="9">
        <v>90</v>
      </c>
      <c r="F23" s="8">
        <v>29</v>
      </c>
      <c r="G23" s="9">
        <v>140</v>
      </c>
      <c r="H23" s="9">
        <v>20</v>
      </c>
      <c r="I23" s="9">
        <v>140</v>
      </c>
      <c r="J23" s="11">
        <v>25</v>
      </c>
      <c r="K23" s="72">
        <v>43.2</v>
      </c>
      <c r="L23" s="72">
        <v>65.5</v>
      </c>
      <c r="M23" s="72">
        <v>78.5</v>
      </c>
      <c r="N23" s="72">
        <v>56.6</v>
      </c>
      <c r="O23" s="72">
        <v>3.1</v>
      </c>
      <c r="P23" s="3" t="str">
        <f>IF(K23=Исходные!J23,"да","нет")</f>
        <v>да</v>
      </c>
      <c r="Q23" s="3" t="str">
        <f>IF(L23=Исходные!K23,"да","нет")</f>
        <v>да</v>
      </c>
      <c r="R23" s="8" t="str">
        <f>IF(M23=Исходные!L23,"да","нет")</f>
        <v>да</v>
      </c>
      <c r="S23" s="8" t="str">
        <f>IF(N23=Исходные!M23,"да","нет")</f>
        <v>да</v>
      </c>
      <c r="T23" s="11" t="str">
        <f>IF(O23=Исходные!N23,"да","нет")</f>
        <v>да</v>
      </c>
      <c r="V23" s="29" t="s">
        <v>14</v>
      </c>
    </row>
    <row r="24" spans="1:24" ht="15.75" thickBot="1" x14ac:dyDescent="0.3">
      <c r="A24" t="s">
        <v>44</v>
      </c>
      <c r="B24" s="1">
        <f t="shared" si="0"/>
        <v>22</v>
      </c>
      <c r="C24" s="36" t="s">
        <v>36</v>
      </c>
      <c r="D24" s="8">
        <v>26</v>
      </c>
      <c r="E24" s="8">
        <v>25</v>
      </c>
      <c r="F24" s="8">
        <v>30</v>
      </c>
      <c r="G24" s="8">
        <v>150</v>
      </c>
      <c r="H24" s="8">
        <v>30</v>
      </c>
      <c r="I24" s="8">
        <v>150</v>
      </c>
      <c r="J24" s="8">
        <v>26</v>
      </c>
      <c r="K24" s="71">
        <v>-26.8</v>
      </c>
      <c r="L24" s="71">
        <v>40.5</v>
      </c>
      <c r="M24" s="68">
        <v>48.6</v>
      </c>
      <c r="N24" s="68">
        <v>-56.5</v>
      </c>
      <c r="O24" s="68">
        <v>1.9</v>
      </c>
      <c r="P24" s="3" t="str">
        <f>IF(K24=Исходные!J24,"да","нет")</f>
        <v>да</v>
      </c>
      <c r="Q24" s="3" t="str">
        <f>IF(L24=Исходные!K24,"да","нет")</f>
        <v>да</v>
      </c>
      <c r="R24" s="8" t="str">
        <f>IF(M24=Исходные!L24,"да","нет")</f>
        <v>да</v>
      </c>
      <c r="S24" s="8" t="str">
        <f>IF(N24=Исходные!M24,"да","нет")</f>
        <v>да</v>
      </c>
      <c r="T24" s="11" t="str">
        <f>IF(O24=Исходные!N24,"да","нет")</f>
        <v>да</v>
      </c>
    </row>
    <row r="25" spans="1:24" ht="15.75" thickBot="1" x14ac:dyDescent="0.3">
      <c r="B25" s="1">
        <f t="shared" si="0"/>
        <v>23</v>
      </c>
      <c r="C25" s="36" t="s">
        <v>37</v>
      </c>
      <c r="D25" s="10">
        <v>27</v>
      </c>
      <c r="E25" s="9">
        <v>35</v>
      </c>
      <c r="F25" s="8">
        <v>5</v>
      </c>
      <c r="G25" s="9">
        <v>30</v>
      </c>
      <c r="H25" s="9">
        <v>140</v>
      </c>
      <c r="I25" s="9">
        <v>20</v>
      </c>
      <c r="J25" s="11">
        <v>27</v>
      </c>
      <c r="K25" s="95">
        <v>1.3</v>
      </c>
      <c r="L25" s="95">
        <v>37.700000000000003</v>
      </c>
      <c r="M25" s="96">
        <v>37.700000000000003</v>
      </c>
      <c r="N25" s="96">
        <v>88</v>
      </c>
      <c r="O25" s="96">
        <v>1.4</v>
      </c>
      <c r="P25" s="3" t="str">
        <f>IF(K25=Исходные!J25,"да","нет")</f>
        <v>да</v>
      </c>
      <c r="Q25" s="3" t="str">
        <f>IF(L25=Исходные!K25,"да","нет")</f>
        <v>да</v>
      </c>
      <c r="R25" s="8" t="str">
        <f>IF(M25=Исходные!L25,"да","нет")</f>
        <v>да</v>
      </c>
      <c r="S25" s="8" t="str">
        <f>IF(N25=Исходные!M25,"да","нет")</f>
        <v>да</v>
      </c>
      <c r="T25" s="11" t="str">
        <f>IF(O25=Исходные!N25,"да","нет")</f>
        <v>да</v>
      </c>
    </row>
    <row r="26" spans="1:24" ht="15.75" thickBot="1" x14ac:dyDescent="0.3">
      <c r="B26" s="1">
        <f t="shared" si="0"/>
        <v>24</v>
      </c>
      <c r="C26" s="36" t="s">
        <v>38</v>
      </c>
      <c r="D26" s="10">
        <v>28</v>
      </c>
      <c r="E26" s="9">
        <v>45</v>
      </c>
      <c r="F26" s="8">
        <v>6</v>
      </c>
      <c r="G26" s="9">
        <v>40</v>
      </c>
      <c r="H26" s="9">
        <v>150</v>
      </c>
      <c r="I26" s="9">
        <v>30</v>
      </c>
      <c r="J26" s="11">
        <v>28</v>
      </c>
      <c r="K26" s="106">
        <v>-12.3</v>
      </c>
      <c r="L26" s="106">
        <v>43.5</v>
      </c>
      <c r="M26" s="107">
        <v>45.2</v>
      </c>
      <c r="N26" s="107">
        <v>-74.2</v>
      </c>
      <c r="O26" s="107">
        <v>1.6</v>
      </c>
      <c r="P26" s="3" t="str">
        <f>IF(K26=Исходные!J26,"да","нет")</f>
        <v>да</v>
      </c>
      <c r="Q26" s="3" t="str">
        <f>IF(L26=Исходные!K26,"да","нет")</f>
        <v>да</v>
      </c>
      <c r="R26" s="8" t="str">
        <f>IF(M26=Исходные!L26,"да","нет")</f>
        <v>да</v>
      </c>
      <c r="S26" s="8" t="str">
        <f>IF(N26=Исходные!M26,"да","нет")</f>
        <v>да</v>
      </c>
      <c r="T26" s="11" t="str">
        <f>IF(O26=Исходные!N26,"да","нет")</f>
        <v>да</v>
      </c>
    </row>
    <row r="27" spans="1:24" ht="17.25" thickBot="1" x14ac:dyDescent="0.35">
      <c r="B27" s="1">
        <f t="shared" si="0"/>
        <v>25</v>
      </c>
      <c r="C27" s="36" t="s">
        <v>39</v>
      </c>
      <c r="D27" s="10">
        <v>29</v>
      </c>
      <c r="E27" s="9">
        <v>55</v>
      </c>
      <c r="F27" s="8">
        <v>7</v>
      </c>
      <c r="G27" s="9">
        <v>50</v>
      </c>
      <c r="H27" s="9">
        <v>120</v>
      </c>
      <c r="I27" s="9">
        <v>40</v>
      </c>
      <c r="J27" s="11">
        <v>29</v>
      </c>
      <c r="K27" s="66"/>
      <c r="L27" s="38"/>
      <c r="M27" s="38"/>
      <c r="N27" s="38"/>
      <c r="O27" s="38"/>
      <c r="P27" s="3" t="str">
        <f>IF(K27=Исходные!J27,"да","нет")</f>
        <v>нет</v>
      </c>
      <c r="Q27" s="3" t="str">
        <f>IF(L27=Исходные!K27,"да","нет")</f>
        <v>нет</v>
      </c>
      <c r="R27" s="8" t="str">
        <f>IF(M27=Исходные!L27,"да","нет")</f>
        <v>нет</v>
      </c>
      <c r="S27" s="8" t="str">
        <f>IF(N27=Исходные!M27,"да","нет")</f>
        <v>нет</v>
      </c>
      <c r="T27" s="11" t="str">
        <f>IF(O27=Исходные!N27,"да","нет")</f>
        <v>нет</v>
      </c>
      <c r="U27" s="29"/>
    </row>
    <row r="28" spans="1:24" ht="17.25" thickBot="1" x14ac:dyDescent="0.35">
      <c r="A28" t="s">
        <v>44</v>
      </c>
      <c r="B28" s="1">
        <f t="shared" si="0"/>
        <v>26</v>
      </c>
      <c r="C28" s="36" t="s">
        <v>40</v>
      </c>
      <c r="D28" s="12">
        <v>30</v>
      </c>
      <c r="E28" s="13">
        <v>65</v>
      </c>
      <c r="F28" s="13">
        <v>8</v>
      </c>
      <c r="G28" s="7">
        <v>60</v>
      </c>
      <c r="H28" s="7">
        <v>130</v>
      </c>
      <c r="I28" s="7">
        <v>50</v>
      </c>
      <c r="J28" s="14">
        <v>30</v>
      </c>
      <c r="K28" s="102">
        <v>-21.6</v>
      </c>
      <c r="L28" s="102">
        <v>81.900000000000006</v>
      </c>
      <c r="M28" s="103">
        <v>84.7</v>
      </c>
      <c r="N28" s="103">
        <v>-75.2</v>
      </c>
      <c r="O28" s="103">
        <v>2.8</v>
      </c>
      <c r="P28" s="3" t="str">
        <f>IF(K28=Исходные!J28,"да","нет")</f>
        <v>да</v>
      </c>
      <c r="Q28" s="3" t="str">
        <f>IF(L28=Исходные!K28,"да","нет")</f>
        <v>да</v>
      </c>
      <c r="R28" s="13" t="str">
        <f>IF(M28=Исходные!L28,"да","нет")</f>
        <v>да</v>
      </c>
      <c r="S28" s="13" t="str">
        <f>IF(N28=Исходные!M28,"да","нет")</f>
        <v>да</v>
      </c>
      <c r="T28" s="14" t="str">
        <f>IF(O28=Исходные!N28,"да","нет")</f>
        <v>да</v>
      </c>
      <c r="U28" s="29"/>
      <c r="X28" s="37"/>
    </row>
    <row r="29" spans="1:24" ht="17.25" thickBot="1" x14ac:dyDescent="0.35">
      <c r="A29" t="s">
        <v>44</v>
      </c>
      <c r="B29" s="1">
        <f t="shared" si="0"/>
        <v>27</v>
      </c>
      <c r="C29" s="36" t="s">
        <v>41</v>
      </c>
      <c r="D29" s="19">
        <v>31</v>
      </c>
      <c r="E29" s="20">
        <v>30</v>
      </c>
      <c r="F29" s="20">
        <v>9</v>
      </c>
      <c r="G29" s="6">
        <v>70</v>
      </c>
      <c r="H29" s="6">
        <v>130</v>
      </c>
      <c r="I29" s="6">
        <v>60</v>
      </c>
      <c r="J29" s="21">
        <v>31</v>
      </c>
      <c r="K29" s="98">
        <v>-4.2</v>
      </c>
      <c r="L29" s="98">
        <v>59.9</v>
      </c>
      <c r="M29" s="97">
        <v>60</v>
      </c>
      <c r="N29" s="97">
        <v>-86</v>
      </c>
      <c r="O29" s="97">
        <v>1.9</v>
      </c>
      <c r="P29" s="3" t="str">
        <f>IF(K29=Исходные!J29,"да","нет")</f>
        <v>да</v>
      </c>
      <c r="Q29" s="3" t="str">
        <f>IF(L29=Исходные!K29,"да","нет")</f>
        <v>да</v>
      </c>
      <c r="R29" s="13" t="str">
        <f>IF(M29=Исходные!L29,"да","нет")</f>
        <v>да</v>
      </c>
      <c r="S29" s="13" t="str">
        <f>IF(N29=Исходные!M29,"да","нет")</f>
        <v>да</v>
      </c>
      <c r="T29" s="14" t="str">
        <f>IF(O29=Исходные!N29,"да","нет")</f>
        <v>да</v>
      </c>
      <c r="U29" s="29"/>
      <c r="V29" s="29"/>
    </row>
    <row r="30" spans="1:24" ht="17.25" thickBot="1" x14ac:dyDescent="0.35">
      <c r="B30" s="1">
        <f t="shared" si="0"/>
        <v>28</v>
      </c>
      <c r="C30" s="36" t="s">
        <v>42</v>
      </c>
      <c r="D30" s="12">
        <v>32</v>
      </c>
      <c r="E30" s="13">
        <v>40</v>
      </c>
      <c r="F30" s="13">
        <v>20</v>
      </c>
      <c r="G30" s="7">
        <v>80</v>
      </c>
      <c r="H30" s="7">
        <v>130</v>
      </c>
      <c r="I30" s="7">
        <v>70</v>
      </c>
      <c r="J30" s="14">
        <v>32</v>
      </c>
      <c r="K30" s="100">
        <v>-13.3</v>
      </c>
      <c r="L30" s="100">
        <v>80.900000000000006</v>
      </c>
      <c r="M30" s="99">
        <v>82</v>
      </c>
      <c r="N30" s="99">
        <v>-80.7</v>
      </c>
      <c r="O30" s="99">
        <v>2.6</v>
      </c>
      <c r="P30" s="3" t="str">
        <f>IF(K30=Исходные!J30,"да","нет")</f>
        <v>да</v>
      </c>
      <c r="Q30" s="3" t="str">
        <f>IF(L30=Исходные!K30,"да","нет")</f>
        <v>да</v>
      </c>
      <c r="R30" s="13" t="str">
        <f>IF(M30=Исходные!L30,"да","нет")</f>
        <v>да</v>
      </c>
      <c r="S30" s="13" t="str">
        <f>IF(N30=Исходные!M30,"да","нет")</f>
        <v>да</v>
      </c>
      <c r="T30" s="14" t="str">
        <f>IF(O30=Исходные!N30,"да","нет")</f>
        <v>да</v>
      </c>
      <c r="V30" s="29"/>
    </row>
    <row r="33" spans="11:11" x14ac:dyDescent="0.25">
      <c r="K33" s="37"/>
    </row>
  </sheetData>
  <conditionalFormatting sqref="O13:O20 O28 U11:U26 O25:O26 O6 U30 U2:U7 O2:O4 P3:T30 O8:O10">
    <cfRule type="containsText" dxfId="21" priority="43" operator="containsText" text="нет">
      <formula>NOT(ISERROR(SEARCH("нет",O2)))</formula>
    </cfRule>
    <cfRule type="containsText" dxfId="20" priority="44" operator="containsText" text="да">
      <formula>NOT(ISERROR(SEARCH("да",O2)))</formula>
    </cfRule>
    <cfRule type="containsText" priority="45" operator="containsText" text="да">
      <formula>NOT(ISERROR(SEARCH("да",O2)))</formula>
    </cfRule>
  </conditionalFormatting>
  <conditionalFormatting sqref="O21">
    <cfRule type="containsText" dxfId="19" priority="37" operator="containsText" text="нет">
      <formula>NOT(ISERROR(SEARCH("нет",O21)))</formula>
    </cfRule>
    <cfRule type="containsText" dxfId="18" priority="38" operator="containsText" text="да">
      <formula>NOT(ISERROR(SEARCH("да",O21)))</formula>
    </cfRule>
    <cfRule type="containsText" priority="39" operator="containsText" text="да">
      <formula>NOT(ISERROR(SEARCH("да",O21)))</formula>
    </cfRule>
  </conditionalFormatting>
  <conditionalFormatting sqref="O12">
    <cfRule type="containsText" dxfId="17" priority="34" operator="containsText" text="нет">
      <formula>NOT(ISERROR(SEARCH("нет",O12)))</formula>
    </cfRule>
    <cfRule type="containsText" dxfId="16" priority="35" operator="containsText" text="да">
      <formula>NOT(ISERROR(SEARCH("да",O12)))</formula>
    </cfRule>
    <cfRule type="containsText" priority="36" operator="containsText" text="да">
      <formula>NOT(ISERROR(SEARCH("да",O12)))</formula>
    </cfRule>
  </conditionalFormatting>
  <conditionalFormatting sqref="O27">
    <cfRule type="containsText" dxfId="15" priority="31" operator="containsText" text="нет">
      <formula>NOT(ISERROR(SEARCH("нет",O27)))</formula>
    </cfRule>
    <cfRule type="containsText" dxfId="14" priority="32" operator="containsText" text="да">
      <formula>NOT(ISERROR(SEARCH("да",O27)))</formula>
    </cfRule>
    <cfRule type="containsText" priority="33" operator="containsText" text="да">
      <formula>NOT(ISERROR(SEARCH("да",O27)))</formula>
    </cfRule>
  </conditionalFormatting>
  <conditionalFormatting sqref="O22">
    <cfRule type="containsText" dxfId="13" priority="22" operator="containsText" text="нет">
      <formula>NOT(ISERROR(SEARCH("нет",O22)))</formula>
    </cfRule>
    <cfRule type="containsText" dxfId="12" priority="23" operator="containsText" text="да">
      <formula>NOT(ISERROR(SEARCH("да",O22)))</formula>
    </cfRule>
    <cfRule type="containsText" priority="24" operator="containsText" text="да">
      <formula>NOT(ISERROR(SEARCH("да",O22)))</formula>
    </cfRule>
  </conditionalFormatting>
  <conditionalFormatting sqref="O5">
    <cfRule type="containsText" dxfId="11" priority="19" operator="containsText" text="нет">
      <formula>NOT(ISERROR(SEARCH("нет",O5)))</formula>
    </cfRule>
    <cfRule type="containsText" dxfId="10" priority="20" operator="containsText" text="да">
      <formula>NOT(ISERROR(SEARCH("да",O5)))</formula>
    </cfRule>
    <cfRule type="containsText" priority="21" operator="containsText" text="да">
      <formula>NOT(ISERROR(SEARCH("да",O5)))</formula>
    </cfRule>
  </conditionalFormatting>
  <conditionalFormatting sqref="T2">
    <cfRule type="containsText" dxfId="9" priority="16" operator="containsText" text="нет">
      <formula>NOT(ISERROR(SEARCH("нет",T2)))</formula>
    </cfRule>
    <cfRule type="containsText" dxfId="8" priority="17" operator="containsText" text="да">
      <formula>NOT(ISERROR(SEARCH("да",T2)))</formula>
    </cfRule>
    <cfRule type="containsText" priority="18" operator="containsText" text="да">
      <formula>NOT(ISERROR(SEARCH("да",T2)))</formula>
    </cfRule>
  </conditionalFormatting>
  <conditionalFormatting sqref="O29:O30">
    <cfRule type="containsText" dxfId="7" priority="10" operator="containsText" text="нет">
      <formula>NOT(ISERROR(SEARCH("нет",O29)))</formula>
    </cfRule>
    <cfRule type="containsText" dxfId="6" priority="11" operator="containsText" text="да">
      <formula>NOT(ISERROR(SEARCH("да",O29)))</formula>
    </cfRule>
    <cfRule type="containsText" priority="12" operator="containsText" text="да">
      <formula>NOT(ISERROR(SEARCH("да",O29)))</formula>
    </cfRule>
  </conditionalFormatting>
  <conditionalFormatting sqref="O11">
    <cfRule type="containsText" dxfId="5" priority="7" operator="containsText" text="нет">
      <formula>NOT(ISERROR(SEARCH("нет",O11)))</formula>
    </cfRule>
    <cfRule type="containsText" dxfId="4" priority="8" operator="containsText" text="да">
      <formula>NOT(ISERROR(SEARCH("да",O11)))</formula>
    </cfRule>
    <cfRule type="containsText" priority="9" operator="containsText" text="да">
      <formula>NOT(ISERROR(SEARCH("да",O11)))</formula>
    </cfRule>
  </conditionalFormatting>
  <conditionalFormatting sqref="O7">
    <cfRule type="containsText" dxfId="3" priority="4" operator="containsText" text="нет">
      <formula>NOT(ISERROR(SEARCH("нет",O7)))</formula>
    </cfRule>
    <cfRule type="containsText" dxfId="2" priority="5" operator="containsText" text="да">
      <formula>NOT(ISERROR(SEARCH("да",O7)))</formula>
    </cfRule>
    <cfRule type="containsText" priority="6" operator="containsText" text="да">
      <formula>NOT(ISERROR(SEARCH("да",O7)))</formula>
    </cfRule>
  </conditionalFormatting>
  <conditionalFormatting sqref="O24">
    <cfRule type="containsText" dxfId="1" priority="1" operator="containsText" text="нет">
      <formula>NOT(ISERROR(SEARCH("нет",O24)))</formula>
    </cfRule>
    <cfRule type="containsText" dxfId="0" priority="2" operator="containsText" text="да">
      <formula>NOT(ISERROR(SEARCH("да",O24)))</formula>
    </cfRule>
    <cfRule type="containsText" priority="3" operator="containsText" text="да">
      <formula>NOT(ISERROR(SEARCH("да",O24)))</formula>
    </cfRule>
  </conditionalFormatting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</vt:lpstr>
      <vt:lpstr>XY_ответы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Деда</dc:creator>
  <cp:lastModifiedBy>Пользователь Windows</cp:lastModifiedBy>
  <dcterms:created xsi:type="dcterms:W3CDTF">2018-08-22T16:05:49Z</dcterms:created>
  <dcterms:modified xsi:type="dcterms:W3CDTF">2021-10-18T04:54:05Z</dcterms:modified>
</cp:coreProperties>
</file>